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66" activeTab="5"/>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'Ročná_správa'!#REF!</definedName>
  </definedNames>
  <calcPr fullCalcOnLoad="1"/>
</workbook>
</file>

<file path=xl/sharedStrings.xml><?xml version="1.0" encoding="utf-8"?>
<sst xmlns="http://schemas.openxmlformats.org/spreadsheetml/2006/main" count="1351" uniqueCount="954">
  <si>
    <t>regulovaná informácia</t>
  </si>
  <si>
    <t>ROČNÁ SPRÁVA</t>
  </si>
  <si>
    <t xml:space="preserve">emitenta </t>
  </si>
  <si>
    <t>v zmysle zákona o burze cenných papierov</t>
  </si>
  <si>
    <t>Časť 1.- Identifikácia emitenta</t>
  </si>
  <si>
    <t>Informačná povinnosť za rok:</t>
  </si>
  <si>
    <t>2019</t>
  </si>
  <si>
    <t>IČO:</t>
  </si>
  <si>
    <t>31650058</t>
  </si>
  <si>
    <t>LEI:</t>
  </si>
  <si>
    <t>097900BHFM000075958</t>
  </si>
  <si>
    <t>Účtovné obdobie:</t>
  </si>
  <si>
    <t>od:</t>
  </si>
  <si>
    <t>1.1.2019</t>
  </si>
  <si>
    <t>do:</t>
  </si>
  <si>
    <t>31.12.2019</t>
  </si>
  <si>
    <t>Právna forma</t>
  </si>
  <si>
    <t>akciová spoločnosť</t>
  </si>
  <si>
    <t>Obchodné meno / názov:</t>
  </si>
  <si>
    <t>STP akciová spoločnosť Michalovce</t>
  </si>
  <si>
    <t>Sídlo:</t>
  </si>
  <si>
    <t>ulica, číslo</t>
  </si>
  <si>
    <t>Okružná 46</t>
  </si>
  <si>
    <t>PSČ</t>
  </si>
  <si>
    <t>07101</t>
  </si>
  <si>
    <t>Obec</t>
  </si>
  <si>
    <t>Michalovce</t>
  </si>
  <si>
    <t>Tel.:</t>
  </si>
  <si>
    <t>smerové číslo</t>
  </si>
  <si>
    <t>číslo:</t>
  </si>
  <si>
    <t>0905593356</t>
  </si>
  <si>
    <t>Fax:</t>
  </si>
  <si>
    <t>Webové sídlo:</t>
  </si>
  <si>
    <t>www.stpmi.sk</t>
  </si>
  <si>
    <t>Dátum vzniku:</t>
  </si>
  <si>
    <t>1.4.1992</t>
  </si>
  <si>
    <t>Základné imanie (v EUR):</t>
  </si>
  <si>
    <t>158862,00</t>
  </si>
  <si>
    <t>Zakladateľ:</t>
  </si>
  <si>
    <t>Fond národného majetku SR Bratislava</t>
  </si>
  <si>
    <r>
      <t xml:space="preserve">Oznámenie spôsobu zverejnenia ročnej finančnej správy  </t>
    </r>
    <r>
      <rPr>
        <i/>
        <sz val="10"/>
        <rFont val="Arial"/>
        <family val="2"/>
      </rPr>
      <t>§ 47 ods. 4 zákona o burze</t>
    </r>
  </si>
  <si>
    <t>Oznámenie o zverejnení regulovaných informácii uverejnené v denníku Pravda dňa 25.5.2020</t>
  </si>
  <si>
    <t xml:space="preserve">Adresa webového sídla emitenta, alebo názov dennej tlače, alebo názov všeobecne uznávaného informačného systému, v ktorej bola ročná finančná správa zverejnená </t>
  </si>
  <si>
    <t>Dátum zverejnenia</t>
  </si>
  <si>
    <r>
      <t xml:space="preserve">Čas zverejnenia                    </t>
    </r>
    <r>
      <rPr>
        <sz val="10"/>
        <rFont val="Arial"/>
        <family val="2"/>
      </rPr>
      <t>§ 47 ods. 8 zákona o burze</t>
    </r>
  </si>
  <si>
    <t>Predmet podnikania:</t>
  </si>
  <si>
    <t>1.zabezpečenie inžinierskej, projektovej, konzultačnej, poradenskej, expertíznej, dodávateľskej a obchodnej činnosti a služieb v tuzemsku a zahraničí, 2. projektová činnosť v investičnej výstavbe, 3. architektonické a inžinierske služby všetkého druhu vrátane projektovania</t>
  </si>
  <si>
    <t>Časť 2. Účtovná závierka</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</si>
  <si>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</si>
  <si>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SAS</t>
  </si>
  <si>
    <t>Účtovná závierka podľa SAS</t>
  </si>
  <si>
    <t>Účtovná závierka-základné údaje</t>
  </si>
  <si>
    <t>Príloha č. 1 (P1Účtovná závierka)</t>
  </si>
  <si>
    <t>Tieto formuláre sú pre emitentov cenných papierov, ktorí zostavujú účtovnú závierku podľa slovenských účtovných štandardov.</t>
  </si>
  <si>
    <t>Súvaha-aktíva</t>
  </si>
  <si>
    <t>Príloha č. 2 (P2Súvaha-aktíva)</t>
  </si>
  <si>
    <t>Súvaha-pasíva</t>
  </si>
  <si>
    <t>Príloha č. 3 (P3Súvaha-pasíva)</t>
  </si>
  <si>
    <t xml:space="preserve">Výkaz ziskov  a strát </t>
  </si>
  <si>
    <t>Príloha č. 4 (P4Výkaz ziskov a strát)</t>
  </si>
  <si>
    <t>Podľa zákona o účtovníctve emitenti, ktorí emitovali cenné papiere a tie boli prijaté na obchodovanie na regulovanom trhu ktoréhokoľvek členského štátu Európskej únie sú subjektom verejného záujmu.</t>
  </si>
  <si>
    <t>Poznámky</t>
  </si>
  <si>
    <t>Príloha č. 5 (P5Poznámky)</t>
  </si>
  <si>
    <t>CASH-FLOW-Priama metóda</t>
  </si>
  <si>
    <t>Príloha č. 6 (P6CASH-FLOW-Priama metóda)</t>
  </si>
  <si>
    <t>CASH-FLOW-Nepriama metóda</t>
  </si>
  <si>
    <t>Príloha č. 7 (P7CASH FLOW-Nepriama metóda)</t>
  </si>
  <si>
    <t>alebo</t>
  </si>
  <si>
    <t>Účtovná závierka podľa IAS/IFRS</t>
  </si>
  <si>
    <r>
      <t>UPOZORNENIE</t>
    </r>
    <r>
      <rPr>
        <sz val="10"/>
        <rFont val="Arial"/>
        <family val="2"/>
      </rPr>
      <t xml:space="preserve">                                                                 </t>
    </r>
  </si>
  <si>
    <t>Výkaz o finančnej situácií podľa IAS/IFRS</t>
  </si>
  <si>
    <t>Príloha č. 8 (P8Súvaha podľa IAS)</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</si>
  <si>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</si>
  <si>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Výkaz komplexného výsledku podľa IAS/IFRS</t>
  </si>
  <si>
    <t>Príloha č. 9 (P9Výkaz ZaS podľa IAS)</t>
  </si>
  <si>
    <t>V zmysle § 17a zákona o účtovníctve banky a poisťovne zostavujú účtovnú závierku podľa IAS/IFRS.</t>
  </si>
  <si>
    <t>Výkaz zmien vo vlastnom imaní podľa IAS/IFRS</t>
  </si>
  <si>
    <t>Príloha č. 10 (P10Výkaz zmien vo VI podľa IAS)</t>
  </si>
  <si>
    <t>Výkaz peňažných tokov podľa IAS/IFRS</t>
  </si>
  <si>
    <t>Príloha č. 11 (P11Výkaz PT podľa IAS)</t>
  </si>
  <si>
    <t>Poznámky podľa IAS/IFRS</t>
  </si>
  <si>
    <t>Príloha č. 13 (P13Poznámky podľa IAS)</t>
  </si>
  <si>
    <r>
      <t xml:space="preserve">Účtovná závierka bola overená audítorom </t>
    </r>
    <r>
      <rPr>
        <sz val="10"/>
        <rFont val="Arial"/>
        <family val="2"/>
      </rPr>
      <t xml:space="preserve"> ku dňu predloženia ročnej finančnej správy(áno/nie)</t>
    </r>
  </si>
  <si>
    <t>nie</t>
  </si>
  <si>
    <t>V zmysle § 34 ods. 5 zákona o burze  účtovná závierka a konsolidovaná účtovná závierka musia byť overené audítorom.</t>
  </si>
  <si>
    <t>V zmysle § 34 ods. 6 zákona o burze  správa audítora podpísaná osobou alebo osobami zodpovednými za audit účtovných závierok podľa ods. 5 sa v úplnom znení zverejní spolu s ročnou správou.</t>
  </si>
  <si>
    <t>Vo Výročnej správe emitenta audítor musí vyjadriť svoj názor v zmysle § 20 ods. 3 písm. a), b) c), d), e) zákona o účtovníctve.</t>
  </si>
  <si>
    <t>Obchodné meno audítorskej spoločnosti, sídlo / číslo licencie alebo meno a priezvisko audítora, adresa/číslo licencie:</t>
  </si>
  <si>
    <t>Ing. Slávka Molčanyiová, PhD, 072 31 klokočov 45, číslo licencie: UDVA991, k dnešnému dňu nemáme správu k dispozícii</t>
  </si>
  <si>
    <t>Dátum auditu:</t>
  </si>
  <si>
    <t>30.6.2020</t>
  </si>
  <si>
    <r>
      <t xml:space="preserve">1. Zostavuje konsolidovanú účtovnú závierku  (áno/ </t>
    </r>
    <r>
      <rPr>
        <sz val="10"/>
        <rFont val="Arial"/>
        <family val="2"/>
      </rPr>
      <t xml:space="preserve">v prípade, že nezostavuje uviesť </t>
    </r>
    <r>
      <rPr>
        <b/>
        <sz val="10"/>
        <rFont val="Arial"/>
        <family val="2"/>
      </rPr>
      <t>nie)</t>
    </r>
  </si>
  <si>
    <t>Konsolidovaná účtovná závierka podľa IAS/IFRS</t>
  </si>
  <si>
    <t>Príloha č. 14 (P14Súvaha podľa IAS)</t>
  </si>
  <si>
    <t>Príloha č. 15 (P15Výkaz ZaS podľa IAS)</t>
  </si>
  <si>
    <t>Príloha č. 16 (P16Výkaz zmien vo VI podľa IAS)</t>
  </si>
  <si>
    <t>Príloha č. 17 (P17Výkaz PT podľa IAS)</t>
  </si>
  <si>
    <t>Príloha č. 18 (P18Poznámky podľa IAS)</t>
  </si>
  <si>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</si>
  <si>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</si>
  <si>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</si>
  <si>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 20 ods. 1 zákona o účtovníctve informácie o:</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</si>
  <si>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</si>
  <si>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 xml:space="preserve">STP akciová spoločnosť Michalovce v roku 2019 nevykonávala žiadnu činnosť. Dosiahnuté výnosy sú z prenájmu časti administratívnej budovy. Spoločnosť zamestnáva 1 zamestnanca, ktorý vykonáva účtovné, administratívne práce týkajúce sa akciovej spoločnosti, ako aj zabezpečenie prevádzky, údržby a opravy administratívnej budovy. Vplyv na zamestnanosť v regióne  je nepodstatný.  Činnosť spoločnosti nemá negatívny vplyv na životné prostredie. V súčasnej dobe nemáme žiadne informácie o významných rizikách a  neistotách, ktorým je naša firma vystavená Tržby z prenájmu priestorov v administratívnej budove boli v r. 2019 vo výške 29890,46 €, náklady vo výške 33 314,05 € strata -3423,59 €. I napriek dosiahnutej strate, spoločnosť nemá problémy s plnením svojich záväzkov v lehote splatnosti. Nemá žiadne úvery ani pôžičky. </t>
  </si>
  <si>
    <t>b) udalostiach osobitného významu, ktoré nastali po skončení účtovného obdobia, za ktoré sa vyhotovuje výročná správa</t>
  </si>
  <si>
    <t>Po skončení účtovného obdobia nenastali žiadne udalosti osobitného významu.</t>
  </si>
  <si>
    <t>c) predpokladanom budúcom vývoji činnosti účtovnej jednotky</t>
  </si>
  <si>
    <t>Predpoklad budúceho vývoja činnosti spoločnosti na r. 2020 je podobný ako v r. 2019.</t>
  </si>
  <si>
    <t>d) nákladoch na činnosť v oblasti výskumu a vývoja</t>
  </si>
  <si>
    <t>V oblasti výskumu a vývoja neboli vynaložené žiadne náklady</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</si>
  <si>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</si>
  <si>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Spoločnosť nenadobudla žiadne vlastné akcie, dočasné listy, obchodné podiely.</t>
  </si>
  <si>
    <t>f) návrhu na rozdelenie zisku alebo vyrovnanie straty</t>
  </si>
  <si>
    <t>Spoločnosť v r. 2019 dosiahla hospodársky výsledok po zdanení stratu -3423,59 €. Predstavenstvo navrhne valnému zhromaždeniu uvedenú stratu preúčtovať na účet strata minulých období.</t>
  </si>
  <si>
    <t>g) údajoch požadovaných podľa osobitných predpisov</t>
  </si>
  <si>
    <t>Spoločnosť nedisponuje uvedenými údajmi.</t>
  </si>
  <si>
    <t>h) tom, či účtovná jednotka má organizačnú zložku v zahraničí</t>
  </si>
  <si>
    <t>Účtovná jednotka nemá organizačnú zložku v zahraničí</t>
  </si>
  <si>
    <t>Podľa § 20 ods. 2 zákona o účtovníctve Výročná správa  obsahuje ročnú správu o platbách orgánom verejnej moci podľa § 20a a 20b zákona o účtovníctve.</t>
  </si>
  <si>
    <t>Zostavuje ročnú správu o platbách orgánom verejnej moci                                (áno/ v prípade, že nezostavuje uviesť nie)</t>
  </si>
  <si>
    <t>§ 20 ods. 5 zákona o účtovníctve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</si>
  <si>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</si>
  <si>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a) cieľoch a metódach riadenia rizík v účtovnej jednotke vrátane jej politiky pre zabezpečenie hlavných typov plánovaných obchodov, pri ktorých sa použijú zabezpečovacie deriváty</t>
  </si>
  <si>
    <t>Účtovná jednotka nevykonáva žiadnu činnosť, príjmy má len z prenájmu  časti AB. Spoločnosť nevyužíva zabezpečovacie deriváty</t>
  </si>
  <si>
    <t>b) cenových rizikách, úverových rizikách, rizikách likvidity a rizikách súvisiacich s tokom hotovosti, ktorým je účtovná jednotka vystavená</t>
  </si>
  <si>
    <t>Spoločnosť nemá žiadne úvery ani pôžičky, nemá problém s likviditou a tokom hotovosti, plní si všetky svoje povinnosti a záväzky uhrádza v lehote splatnosti. V súčasnej dobe nie sú nám známe žiadne informácie o významných rizikách a neistotách, ktorým je naša firma vystavená.</t>
  </si>
  <si>
    <t>§ 20 ods. 6 zákona o účtovníctve</t>
  </si>
  <si>
    <t>Dávame Vám do pozornosti "Vyhlásenie o dodržiavaní zásad Kódexu správy a riadenia spoločnosti na Slovensku", ktorého vzor sa nachádza na www.bsse.sk v časti  "Poradca emitenta"  v  "Správe a riadení spoločnosti".</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</si>
  <si>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</si>
  <si>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</si>
  <si>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</si>
  <si>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</si>
  <si>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d) opis systémov vnútornej kontroly a riadenia rizík vo vzťahu k účtovnej závierke</t>
  </si>
  <si>
    <t>e) informácie o činnosti valného zhromaždenia, jeho právomociach, opis práv akcionárov a postupu ich vykonávania</t>
  </si>
  <si>
    <t>f) informácie o zložení a činnosti orgánov spoločnosti a jeho výborov</t>
  </si>
  <si>
    <t>g) informácie podľa § 20 ods. 7 zákona o účtovníctve</t>
  </si>
  <si>
    <t>Účtovná jednotka, ktorá emitovala cenné papiere a tie boli prijaté na obchodovanie na regulovanom trhu, je povinná vo výročnej správe zverejniť aj údaje o</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</si>
  <si>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</si>
  <si>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b) obmedzeniach prevoditeľnosti cenných papierov</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</si>
  <si>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</si>
  <si>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ISIN</t>
  </si>
  <si>
    <t>Druh</t>
  </si>
  <si>
    <t>Forma</t>
  </si>
  <si>
    <t>Podoba</t>
  </si>
  <si>
    <t>Počet</t>
  </si>
  <si>
    <t>Menovitá hodnota</t>
  </si>
  <si>
    <t>Opis práv</t>
  </si>
  <si>
    <t>% na ZI</t>
  </si>
  <si>
    <t>Prijaté/neprijaté na obchodovanie</t>
  </si>
  <si>
    <t>Obmedzená prevoditeľnosť (popis)</t>
  </si>
  <si>
    <r>
      <t>Vydané dlhopisy (áno</t>
    </r>
    <r>
      <rPr>
        <sz val="10"/>
        <rFont val="Arial"/>
        <family val="2"/>
      </rPr>
      <t>/ v prípade, že v súčasnosti nemá vydané dlhopisy resp. všetky dlhopisy sú splatené uviesť</t>
    </r>
    <r>
      <rPr>
        <b/>
        <sz val="10"/>
        <rFont val="Arial"/>
        <family val="2"/>
      </rPr>
      <t xml:space="preserve"> nie)                            </t>
    </r>
  </si>
  <si>
    <t>Men. hodnota</t>
  </si>
  <si>
    <t>Dátum začiatku vydávania</t>
  </si>
  <si>
    <t>Termín splatnosti menovitej hodnoty</t>
  </si>
  <si>
    <t>Spôsob určenia výnosu</t>
  </si>
  <si>
    <t>Termíny výplaty</t>
  </si>
  <si>
    <t>Možnosť predčasného splatenia</t>
  </si>
  <si>
    <t>Záruka za splatnosť</t>
  </si>
  <si>
    <t>Záruky prevzali:</t>
  </si>
  <si>
    <t>IČO</t>
  </si>
  <si>
    <t>Obchodné meno</t>
  </si>
  <si>
    <t>Sídlo</t>
  </si>
  <si>
    <t>Pri vymeniteľných dlhopisoch, postup pri ich výmene za akcie</t>
  </si>
  <si>
    <t>c) kvalifikovanej účasti na základnom imaní podľa osobitného predpisu, 28aa)</t>
  </si>
  <si>
    <t>(kde poznámka pod čiarou 28aa) je § 8 písm. f) zákona č. 566/2001 Z.z.)</t>
  </si>
  <si>
    <t>d) majiteľoch cenných papierov s osobitnými právami kontroly s uvedením opisu týchto práv</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</si>
  <si>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</si>
  <si>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</si>
  <si>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</si>
  <si>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</si>
  <si>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</si>
  <si>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</si>
  <si>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 xml:space="preserve">oblasť spoločenskej zodpovednosti  nefinančné informácie podľa § 20 ods. 9 zákona o účtovníctve </t>
  </si>
  <si>
    <t>ak priemerný počet zamestnancov prekročí 500, uvedie informácie o vývoji, konaní, pozícii a o vplyve činnosti účtovnej jednotky na enviromentálnu, sociálnu a zamestnaneckú oblasť, informáciu o dodržiavaní ľudských práv a inforáciu o boji proti korupcii a úplatkárstvu, pričom uvedie najmä:</t>
  </si>
  <si>
    <t>§ 20 ods. 9 a) stručný opis obchodného modelu</t>
  </si>
  <si>
    <t>§ 20 ods. 9b) opis a výsledky používania politiky, ktorú účtovná jednotka uplatňuje v oblasti spoločenskej zodpovednosti</t>
  </si>
  <si>
    <t>§ 20 ods. 9c) opis hlavných rizík vplyvu účtovnej jednotky na oblasť spoločenskej zodpovednosti vyplývajúceho z činnosti účtovnej jednotky, ktorý by mohol mať nepriaznivé dôsledky, a ak je to primerané aj opis obchodných vzťahov, produktov alebo služieb, ktoré účtovná jednotka poskytuje, a opis spôsobuakým účtovná jednotka tieto riziká riadi</t>
  </si>
  <si>
    <t>§ 20 ods. 9d) významné nefinančné informácie o činnosti účtovnej jednotky podľa jednotlivých činností</t>
  </si>
  <si>
    <t>§ 20 ods. 9e) odkaz na informácie o sumách vykázaných v účtovnej závierke a vysvetlenie týchto súm z hľadiska vplyvov na oblasť spoločenskej zodpovednosti, ak je to vhodné</t>
  </si>
  <si>
    <t>§ 20 ods. 12 zákona o účtovníctve dôvody nezverejnenia informácií podľa § 20 ods. 9 zákona o účtovníctve</t>
  </si>
  <si>
    <t>§ 20 ods. 13 opis politiky rozmanitosti, ktorú uplatňuje vo svojich správnych orgánoch, riadiacich orgánoch, riadiacich orgánoch a dozorných orgánoch najmä vo vzťahu k veku, pohlaviu, vzdelaniu a profesijným skúsenostiam členov týchto orgánov, ciele takej politiky, spôsob, akým sa vykonáva, a dosiahnuté výsledky vo vykazovanom období, ak ku dňu ku ktorému sa zostavuje účtovná závierka, splnila aspoň dve z týchto podmienok:</t>
  </si>
  <si>
    <t>a) celková suma majetku presiahla 20 000 000 EUR (§26 ods. 3 zákona o účtovníctve)</t>
  </si>
  <si>
    <t>uviesť sumu</t>
  </si>
  <si>
    <t>b)čistý obrat presiahol 40 000 000 EUR</t>
  </si>
  <si>
    <t>c) priemerný počet zamestnancov presiahol 250</t>
  </si>
  <si>
    <t>uviesť počet</t>
  </si>
  <si>
    <t>podľa § 20 ods. 14 zákona o účtovníctve dôvody neuvedenia opisu politiky rozmanitosti podľa § 20 ods. 13 zákona o účtovníctve</t>
  </si>
  <si>
    <t>§ 34 ods. 2 písm. c) zákona o burze</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</si>
  <si>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</si>
  <si>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Poznámky:</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</si>
  <si>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</si>
  <si>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 xml:space="preserve">Informujeme emitentov, že ak v základnej tabuľke Ročná_správa vyplnia údaje: IČO, Obchodné meno/názov, Sídlo(ulica, číslo, PSČ, Obec), smerové číslo telefónu, telefónne číslo, číslo faxu, e-mail potom, tieto údaje nemusí vyplňovať v ďalších formulároch. Automaticky sa mu prepíšu do príslušných buniek v ďalších formulároch.                                                                                                                  </t>
  </si>
  <si>
    <t>Forma tu uvedeného vypracovania ročnej správy je pre emitenta dobrovoľná a ročnú správu môže vypracovať aj inou formou, slúži iba ako pomoc pre spracovanie ročnej správy. Ročná správa je vypracovaná podľa ustanovenia § 34 zákona č. 429/2002 Z.z.  o burze cenných papierov v znení neskorších predpisov (ďalej len "zákon o burze"). Emitent pred vypracovaním ročnej správy by si mal pozorne preštudovať príslušné ustanovenia zákona o burze (§ 34 a nasl.) a iných súvisiacich zákonov.</t>
  </si>
  <si>
    <t>Základné údaje k účtovnej závierke</t>
  </si>
  <si>
    <t>ÚČTOVNÁ ZÁVIERKA</t>
  </si>
  <si>
    <t>( INDIVIDUÁLNA )</t>
  </si>
  <si>
    <t xml:space="preserve">k    </t>
  </si>
  <si>
    <t>(v  celých eurách)</t>
  </si>
  <si>
    <t>Účtovná závierka</t>
  </si>
  <si>
    <t>Účtovná jednotka</t>
  </si>
  <si>
    <t xml:space="preserve"> – riadna</t>
  </si>
  <si>
    <t xml:space="preserve"> – mimoriadna</t>
  </si>
  <si>
    <t xml:space="preserve"> – priebežná</t>
  </si>
  <si>
    <t>X</t>
  </si>
  <si>
    <t xml:space="preserve"> – veľká</t>
  </si>
  <si>
    <t>*) vyznačuje sa krížikom</t>
  </si>
  <si>
    <r>
      <t>Obchodné meno  (</t>
    </r>
    <r>
      <rPr>
        <sz val="12"/>
        <rFont val="Arial"/>
        <family val="2"/>
      </rPr>
      <t xml:space="preserve"> názov účtovnej jednotky)</t>
    </r>
  </si>
  <si>
    <r>
      <t>Sídlo účtovnej jednotky</t>
    </r>
    <r>
      <rPr>
        <sz val="12"/>
        <rFont val="Arial"/>
        <family val="2"/>
      </rPr>
      <t>,  ulica a číslo</t>
    </r>
  </si>
  <si>
    <t>Názov obce</t>
  </si>
  <si>
    <t>Smerové číslo telefónu:</t>
  </si>
  <si>
    <t>Číslo telefónu:</t>
  </si>
  <si>
    <t>Číslo faxu:</t>
  </si>
  <si>
    <t xml:space="preserve"> Zostavená dňa:</t>
  </si>
  <si>
    <t>Meno a funkcia štatutárneho orgánu účtovnej jednotky alebo člena štatutárneho orgánu účtovnej jednotky alebo meno a funkciu fyzickej osoby, ktorá je účtovnou jednotkou:</t>
  </si>
  <si>
    <t xml:space="preserve"> Schválená dňa:</t>
  </si>
  <si>
    <t>Súvaha-aktíva -  v plnom rozsahu (v celých eurách)</t>
  </si>
  <si>
    <t>Za obdobie od do:</t>
  </si>
  <si>
    <t>Bezprostredne predchádzajúce obdobie od do:</t>
  </si>
  <si>
    <t>Názov účtovnej jednotky:</t>
  </si>
  <si>
    <t>Označ.</t>
  </si>
  <si>
    <t>STRANA AKTÍV</t>
  </si>
  <si>
    <t>Číslo riadku</t>
  </si>
  <si>
    <t>Bežné účtovné obdobie</t>
  </si>
  <si>
    <t>Bezprostredne predchádzajúce účtovné obdobie</t>
  </si>
  <si>
    <t>Brutto</t>
  </si>
  <si>
    <t>Netto</t>
  </si>
  <si>
    <t>Korekcia</t>
  </si>
  <si>
    <t>Spolu majetok</t>
  </si>
  <si>
    <t>01</t>
  </si>
  <si>
    <t>A.</t>
  </si>
  <si>
    <t>Neobežný majetok</t>
  </si>
  <si>
    <t>02</t>
  </si>
  <si>
    <t>A.I.</t>
  </si>
  <si>
    <t>Dlhodobý nehmotný majetok súčet</t>
  </si>
  <si>
    <t>03</t>
  </si>
  <si>
    <t>A. I. 1.</t>
  </si>
  <si>
    <t>Aktivované náklady na vývoj</t>
  </si>
  <si>
    <t>04</t>
  </si>
  <si>
    <t xml:space="preserve">       2.</t>
  </si>
  <si>
    <t>Softvér</t>
  </si>
  <si>
    <t>05</t>
  </si>
  <si>
    <t xml:space="preserve">       3.</t>
  </si>
  <si>
    <t>Oceniteľné práva</t>
  </si>
  <si>
    <t>06</t>
  </si>
  <si>
    <t xml:space="preserve">       4.</t>
  </si>
  <si>
    <t>Goodwill</t>
  </si>
  <si>
    <t>07</t>
  </si>
  <si>
    <t xml:space="preserve">       5.</t>
  </si>
  <si>
    <t>Ostatný dlhodobý nehmotný majetok</t>
  </si>
  <si>
    <t>08</t>
  </si>
  <si>
    <t xml:space="preserve">       6.</t>
  </si>
  <si>
    <t>Obstarávaný dlhodobý nehmotný majetok</t>
  </si>
  <si>
    <t>09</t>
  </si>
  <si>
    <t xml:space="preserve">      7.</t>
  </si>
  <si>
    <t>Poskytnuté preddavky na dlhodobý nehmotný majetok</t>
  </si>
  <si>
    <t>10</t>
  </si>
  <si>
    <t>A.II.</t>
  </si>
  <si>
    <t>Dlhodobý hmotný majetok súčet</t>
  </si>
  <si>
    <t>11</t>
  </si>
  <si>
    <t>A.II.1.</t>
  </si>
  <si>
    <t>Pozemky</t>
  </si>
  <si>
    <t>12</t>
  </si>
  <si>
    <t>2.</t>
  </si>
  <si>
    <t>Stavby</t>
  </si>
  <si>
    <t>13</t>
  </si>
  <si>
    <t>3.</t>
  </si>
  <si>
    <t>Samostatné hnuteľné veci a súbory hnuteľných vecí</t>
  </si>
  <si>
    <t>14</t>
  </si>
  <si>
    <t>4.</t>
  </si>
  <si>
    <t>Pestovateľské celky trvalých porastov</t>
  </si>
  <si>
    <t>15</t>
  </si>
  <si>
    <t>5.</t>
  </si>
  <si>
    <t>Základné stádo a ťažné zvieratá</t>
  </si>
  <si>
    <t>16</t>
  </si>
  <si>
    <t>6.</t>
  </si>
  <si>
    <t>Ostatný dlhodobý hmotný majetok</t>
  </si>
  <si>
    <t>17</t>
  </si>
  <si>
    <t>7.</t>
  </si>
  <si>
    <t>Obstarávaný dlhodobý hmotný majetok</t>
  </si>
  <si>
    <t>18</t>
  </si>
  <si>
    <t>8.</t>
  </si>
  <si>
    <t>Poskytnuté preddavky na dlhodobý hmotný majetok</t>
  </si>
  <si>
    <t>19</t>
  </si>
  <si>
    <t>9.</t>
  </si>
  <si>
    <t>Opravná položka k nadobudnutému majetku</t>
  </si>
  <si>
    <t>20</t>
  </si>
  <si>
    <t>A.III.</t>
  </si>
  <si>
    <t>Dlhodobý finančný majetok súčet</t>
  </si>
  <si>
    <t>21</t>
  </si>
  <si>
    <t>A.III.1.</t>
  </si>
  <si>
    <t>Podielové cenné papiere a podiely v prepojených účtovných jednotkách</t>
  </si>
  <si>
    <t>22</t>
  </si>
  <si>
    <t>Podielové cenné papiere a podiely s podielovou účasťou okrem v prepojených účtovných jednotkách</t>
  </si>
  <si>
    <t>23</t>
  </si>
  <si>
    <t>Ostatné realizovateľné cenné papiere a podiely</t>
  </si>
  <si>
    <t>24</t>
  </si>
  <si>
    <t>Pôžičky prepojeným účtovným jednotkám</t>
  </si>
  <si>
    <t>25</t>
  </si>
  <si>
    <t>Pôžičky v rámci podielovej účasti okrem prepojeným účtovným jednotkám</t>
  </si>
  <si>
    <t>26</t>
  </si>
  <si>
    <t>Ostatné pôžičky</t>
  </si>
  <si>
    <t>27</t>
  </si>
  <si>
    <t>Dlhové cenné papiere a ostatný dlhodobý finančný majetok</t>
  </si>
  <si>
    <t>28</t>
  </si>
  <si>
    <t>Pôžičky a ostatný dlhodobý finančný majetok so zostatkovou dobou splatnosti najviac jeden rok</t>
  </si>
  <si>
    <t>29</t>
  </si>
  <si>
    <t>Účty v bankách s dobou viazanosti dlhšou ako jeden rok</t>
  </si>
  <si>
    <t>30</t>
  </si>
  <si>
    <t>10.</t>
  </si>
  <si>
    <t>Obstarávaný dlhodobý finančný majetok</t>
  </si>
  <si>
    <t>31</t>
  </si>
  <si>
    <t>11.</t>
  </si>
  <si>
    <t>Poskytnuté preddavky na dlhodobý finančný majetok</t>
  </si>
  <si>
    <t>32</t>
  </si>
  <si>
    <t>B.</t>
  </si>
  <si>
    <t>Obežný majetok</t>
  </si>
  <si>
    <t>33</t>
  </si>
  <si>
    <t>B.I.</t>
  </si>
  <si>
    <t>Zásoby súčet</t>
  </si>
  <si>
    <t>34</t>
  </si>
  <si>
    <t>B.I.1.</t>
  </si>
  <si>
    <t>Materiál</t>
  </si>
  <si>
    <t>35</t>
  </si>
  <si>
    <t>Nedokončená výroba a polotovary vlastnej výroby</t>
  </si>
  <si>
    <t>36</t>
  </si>
  <si>
    <t>Výrobky</t>
  </si>
  <si>
    <t>37</t>
  </si>
  <si>
    <t>Zvieratá</t>
  </si>
  <si>
    <t>38</t>
  </si>
  <si>
    <t>Tovar</t>
  </si>
  <si>
    <t>39</t>
  </si>
  <si>
    <t>Poskytnuté preddavky na zásoby</t>
  </si>
  <si>
    <t>40</t>
  </si>
  <si>
    <t>B.II.</t>
  </si>
  <si>
    <t>Dlhodobé pohľadávky súčet</t>
  </si>
  <si>
    <t>41</t>
  </si>
  <si>
    <t>B.II.1.</t>
  </si>
  <si>
    <t>Pohľadávky z obchodného styku  súčet</t>
  </si>
  <si>
    <t>42</t>
  </si>
  <si>
    <t>1.a.</t>
  </si>
  <si>
    <t>Pohľadávky z obchodného styku voči prepojeným účtovným jednotkám</t>
  </si>
  <si>
    <t>43</t>
  </si>
  <si>
    <t>1.b.</t>
  </si>
  <si>
    <t>Pohľadávky z obchodného styku v rámci podielovej účasti okrem pohľadávok voči prepojeným účtovným jednotkám</t>
  </si>
  <si>
    <t>44</t>
  </si>
  <si>
    <t>1.c.</t>
  </si>
  <si>
    <t>Ostatné pohľadávky z obchodného styku</t>
  </si>
  <si>
    <t>45</t>
  </si>
  <si>
    <t>Čistá hodnota zákazky</t>
  </si>
  <si>
    <t>46</t>
  </si>
  <si>
    <t>Ostatné pohľadávky voči prepojeným účtovným jednotkám</t>
  </si>
  <si>
    <t>47</t>
  </si>
  <si>
    <t>Ostatné pohľadávky v rámci podielovej účasti okrem pohľadávok voči prepojeným účtovným jednotkám</t>
  </si>
  <si>
    <t>48</t>
  </si>
  <si>
    <t>Pohľadávky voči spoločníkom,členom a združeniu</t>
  </si>
  <si>
    <t>49</t>
  </si>
  <si>
    <t>Pohľadávky z derivátových operácií</t>
  </si>
  <si>
    <t>50</t>
  </si>
  <si>
    <t>Iné pohľadávky</t>
  </si>
  <si>
    <t>51</t>
  </si>
  <si>
    <t>Odložená daňová pohľadávka</t>
  </si>
  <si>
    <t>52</t>
  </si>
  <si>
    <t>B.III.</t>
  </si>
  <si>
    <t>Krátkodobé pohľadávky súčet</t>
  </si>
  <si>
    <t>53</t>
  </si>
  <si>
    <t>B.III.1.</t>
  </si>
  <si>
    <t>Pohľadávky z obchodného styku súčet</t>
  </si>
  <si>
    <t>54</t>
  </si>
  <si>
    <t>55</t>
  </si>
  <si>
    <t>56</t>
  </si>
  <si>
    <t>57</t>
  </si>
  <si>
    <t>58</t>
  </si>
  <si>
    <t>59</t>
  </si>
  <si>
    <t>60</t>
  </si>
  <si>
    <t>61</t>
  </si>
  <si>
    <t>Sociálne poistenie</t>
  </si>
  <si>
    <t>62</t>
  </si>
  <si>
    <t>Daňové pohľadávky a dotácie</t>
  </si>
  <si>
    <t>63</t>
  </si>
  <si>
    <t>64</t>
  </si>
  <si>
    <t>65</t>
  </si>
  <si>
    <t>B.IV.</t>
  </si>
  <si>
    <t>Krátkodobý finančný majetok súčet</t>
  </si>
  <si>
    <t>66</t>
  </si>
  <si>
    <t>B.IV.1.</t>
  </si>
  <si>
    <t>Krátkodobý finančný majetok v prepojených účtovných jednotkách</t>
  </si>
  <si>
    <t>67</t>
  </si>
  <si>
    <t>Krátkodobý finančný majetok bez krátkodobého finančného majetku v prepojených účtovných jednotkách</t>
  </si>
  <si>
    <t>68</t>
  </si>
  <si>
    <t>Vlastné akcie a vlastné obchodné podiely</t>
  </si>
  <si>
    <t>69</t>
  </si>
  <si>
    <t>Obstarávaný krátkodobý finančný majetok</t>
  </si>
  <si>
    <t>70</t>
  </si>
  <si>
    <t>B.V.</t>
  </si>
  <si>
    <t xml:space="preserve">Finančné účty </t>
  </si>
  <si>
    <t>71</t>
  </si>
  <si>
    <t>B.V.1.</t>
  </si>
  <si>
    <t>Peniaze</t>
  </si>
  <si>
    <t>72</t>
  </si>
  <si>
    <t>Účty v bankách</t>
  </si>
  <si>
    <t>73</t>
  </si>
  <si>
    <t>C.</t>
  </si>
  <si>
    <t>Časové rozlíšenie súčet</t>
  </si>
  <si>
    <t>74</t>
  </si>
  <si>
    <t>C.  1.</t>
  </si>
  <si>
    <t>Náklady budúcich období dlhodobé</t>
  </si>
  <si>
    <t>75</t>
  </si>
  <si>
    <t>Náklady budúcich období krátkodobé</t>
  </si>
  <si>
    <t>76</t>
  </si>
  <si>
    <t>Príjmy budúcich období dlhodobé</t>
  </si>
  <si>
    <t>77</t>
  </si>
  <si>
    <t>Príjmy budúcich období krátkodobé</t>
  </si>
  <si>
    <t>78</t>
  </si>
  <si>
    <t>Súvaha-pasíva -  v plnom rozsahu (v  celých eurách)</t>
  </si>
  <si>
    <t>STRANA PASÍV</t>
  </si>
  <si>
    <t>Spolu vlastné imanie a záväzky</t>
  </si>
  <si>
    <t>79</t>
  </si>
  <si>
    <t>Vlastné imanie</t>
  </si>
  <si>
    <t>80</t>
  </si>
  <si>
    <t>Základné imanie súčet</t>
  </si>
  <si>
    <t>81</t>
  </si>
  <si>
    <t>A.I.   1.</t>
  </si>
  <si>
    <t>Základné imanie</t>
  </si>
  <si>
    <t>82</t>
  </si>
  <si>
    <t>Zmena základného imania</t>
  </si>
  <si>
    <t>83</t>
  </si>
  <si>
    <t>Pohľadávky za upísané vlastné imanie</t>
  </si>
  <si>
    <t>84</t>
  </si>
  <si>
    <t>Emisné ážio</t>
  </si>
  <si>
    <t>85</t>
  </si>
  <si>
    <t>Ostatné kapitálové fondy</t>
  </si>
  <si>
    <t>86</t>
  </si>
  <si>
    <t>A.IV.</t>
  </si>
  <si>
    <t xml:space="preserve">Zákonné rezervné fondy </t>
  </si>
  <si>
    <t>87</t>
  </si>
  <si>
    <t>A.IV.1.</t>
  </si>
  <si>
    <t>Zákonný rezervný fond a nedeliteľný fond</t>
  </si>
  <si>
    <t>88</t>
  </si>
  <si>
    <t>Rezervný fond na vlastné akcie a vlastné podiely</t>
  </si>
  <si>
    <t>89</t>
  </si>
  <si>
    <t>A.V.</t>
  </si>
  <si>
    <t>Ostatné fondy zo zisku</t>
  </si>
  <si>
    <t>90</t>
  </si>
  <si>
    <t>A.V.1.</t>
  </si>
  <si>
    <t xml:space="preserve">Štatutárne fondy </t>
  </si>
  <si>
    <t>91</t>
  </si>
  <si>
    <t>Ostatné fondy</t>
  </si>
  <si>
    <t>92</t>
  </si>
  <si>
    <t>A.VI.</t>
  </si>
  <si>
    <t>Oceňovacie rozdiely z precenenia súčet</t>
  </si>
  <si>
    <t>93</t>
  </si>
  <si>
    <t>A.VI.1.</t>
  </si>
  <si>
    <t>Oceňovacie rozdiely z precenenia majetku a záväzkov</t>
  </si>
  <si>
    <t>94</t>
  </si>
  <si>
    <t>Oceňovacie rozdiely z kapitálových účastín</t>
  </si>
  <si>
    <t>95</t>
  </si>
  <si>
    <t>Oceňovacie rozdiely z precenenia pri zlúčení, splynutí a rozdelení</t>
  </si>
  <si>
    <t>96</t>
  </si>
  <si>
    <t>A.VII.</t>
  </si>
  <si>
    <t>Výsledok hospodárenia minulých rokov</t>
  </si>
  <si>
    <t>97</t>
  </si>
  <si>
    <t>A.VII.1.</t>
  </si>
  <si>
    <t>Nerozdelený zisk minulých rokov</t>
  </si>
  <si>
    <t>98</t>
  </si>
  <si>
    <t>Neuhradená strata minulých rokov</t>
  </si>
  <si>
    <t>99</t>
  </si>
  <si>
    <t>A.VIII.</t>
  </si>
  <si>
    <t>Výsledok hospodárenia za účtovné obdobie po zdanení</t>
  </si>
  <si>
    <t>100</t>
  </si>
  <si>
    <t>Záväzky</t>
  </si>
  <si>
    <t>101</t>
  </si>
  <si>
    <t>Dlhodobé záväzky súčet</t>
  </si>
  <si>
    <t>102</t>
  </si>
  <si>
    <t>Dlhodobé záväzky z obchodného styku súčet</t>
  </si>
  <si>
    <t>103</t>
  </si>
  <si>
    <t>Záväzky z obchodného styku voči prepojeným účtovným jednotkám</t>
  </si>
  <si>
    <t>104</t>
  </si>
  <si>
    <t>Záväzky z obchodného styku v rámci podielovej účasti okrem záväzkov voči prepojeným účtovným jednotkám</t>
  </si>
  <si>
    <t>105</t>
  </si>
  <si>
    <t>Ostatné záväzky z obchodného styku</t>
  </si>
  <si>
    <t>106</t>
  </si>
  <si>
    <t>107</t>
  </si>
  <si>
    <t>Ostatné záväzky voči prepojeným účtovným jednotkám</t>
  </si>
  <si>
    <t>108</t>
  </si>
  <si>
    <t>Ostatné záväzky v rámci podielovej účasti okrem záväzkov voči prepojeným účtovným jednotkám</t>
  </si>
  <si>
    <t>109</t>
  </si>
  <si>
    <t>Ostatné dlhodobé záväzky</t>
  </si>
  <si>
    <t>110</t>
  </si>
  <si>
    <t>Dlhodobé prijaté preddavky</t>
  </si>
  <si>
    <t>111</t>
  </si>
  <si>
    <t>Dlhodobé zmenky na úhradu</t>
  </si>
  <si>
    <t>112</t>
  </si>
  <si>
    <t>Vydané dlhopisy</t>
  </si>
  <si>
    <t>113</t>
  </si>
  <si>
    <t>Záväzky zo sociálneho fondu</t>
  </si>
  <si>
    <t>114</t>
  </si>
  <si>
    <t>Iné dlhodobé záväzky</t>
  </si>
  <si>
    <t>115</t>
  </si>
  <si>
    <t>Dlhodobé záväzky z derivátových operácií</t>
  </si>
  <si>
    <t>116</t>
  </si>
  <si>
    <t>12.</t>
  </si>
  <si>
    <t>Odložený daňový záväzok</t>
  </si>
  <si>
    <t>117</t>
  </si>
  <si>
    <t>Dlhodobé rezervy</t>
  </si>
  <si>
    <t>118</t>
  </si>
  <si>
    <t>Zákonné rezervy</t>
  </si>
  <si>
    <t>119</t>
  </si>
  <si>
    <t>Ostatné rezervy</t>
  </si>
  <si>
    <t>120</t>
  </si>
  <si>
    <t>Dlhodobé bankové úvery</t>
  </si>
  <si>
    <t>121</t>
  </si>
  <si>
    <t>Krátkodobé záväzky súčet</t>
  </si>
  <si>
    <t>122</t>
  </si>
  <si>
    <t>Záväzky z obchodného styku súčet</t>
  </si>
  <si>
    <t>123</t>
  </si>
  <si>
    <t>124</t>
  </si>
  <si>
    <t>125</t>
  </si>
  <si>
    <t>126</t>
  </si>
  <si>
    <t>127</t>
  </si>
  <si>
    <t>128</t>
  </si>
  <si>
    <t>129</t>
  </si>
  <si>
    <t>Záväzky voči spoločníkom a združeniu</t>
  </si>
  <si>
    <t>130</t>
  </si>
  <si>
    <t>Záväzky voči zamestnancom</t>
  </si>
  <si>
    <t>131</t>
  </si>
  <si>
    <t>Záväzky zo sociálneho poistenia</t>
  </si>
  <si>
    <t>132</t>
  </si>
  <si>
    <t>Daňové záväzky a dotácie</t>
  </si>
  <si>
    <t>133</t>
  </si>
  <si>
    <t>Záväzky z derivátových operácií</t>
  </si>
  <si>
    <t>134</t>
  </si>
  <si>
    <t>Iné záväzky</t>
  </si>
  <si>
    <t>135</t>
  </si>
  <si>
    <t>Krátkodobé rezervy</t>
  </si>
  <si>
    <t>136</t>
  </si>
  <si>
    <t>137</t>
  </si>
  <si>
    <t>138</t>
  </si>
  <si>
    <t>B.VI.</t>
  </si>
  <si>
    <t>Bežné bankové úvery</t>
  </si>
  <si>
    <t>139</t>
  </si>
  <si>
    <t>B.VII.</t>
  </si>
  <si>
    <t>Krátkodobé finančné výpomoci</t>
  </si>
  <si>
    <t>140</t>
  </si>
  <si>
    <t>C. 1.</t>
  </si>
  <si>
    <t>Výdavky budúcich období dlhodobé</t>
  </si>
  <si>
    <t>142</t>
  </si>
  <si>
    <t>Výdavky budúcich období krátkodobé</t>
  </si>
  <si>
    <t>143</t>
  </si>
  <si>
    <t>Výnosy budúcich období dlhodobé</t>
  </si>
  <si>
    <t>144</t>
  </si>
  <si>
    <t>Výnosy budúcich období krátkodobé</t>
  </si>
  <si>
    <t>145</t>
  </si>
  <si>
    <t>Výkaz ziskov a strát v plnom rozsahu (v  celých eurách)</t>
  </si>
  <si>
    <t>Text</t>
  </si>
  <si>
    <t xml:space="preserve">Skutočnosť </t>
  </si>
  <si>
    <t>bezprostredne nasledujúce účtovné obdobie (predpoklad)</t>
  </si>
  <si>
    <t>bežné účtovné obdobie</t>
  </si>
  <si>
    <t xml:space="preserve"> bezprostredne predchádzajúce účtovné obdobie</t>
  </si>
  <si>
    <t>*</t>
  </si>
  <si>
    <t>Čistý obrat</t>
  </si>
  <si>
    <t>**</t>
  </si>
  <si>
    <t>Výnosy z hospodárskej činnosti spolu  súčet</t>
  </si>
  <si>
    <t>I.</t>
  </si>
  <si>
    <t>Tržby z predaja tovaru</t>
  </si>
  <si>
    <t>II.</t>
  </si>
  <si>
    <t xml:space="preserve">Tržby z predaja vlastných výrobkov </t>
  </si>
  <si>
    <t>III.</t>
  </si>
  <si>
    <t>Tržby z predaja služieb</t>
  </si>
  <si>
    <t>IV.</t>
  </si>
  <si>
    <t>Zmeny stavu vnútroorganizačných zásob</t>
  </si>
  <si>
    <t>V.</t>
  </si>
  <si>
    <t>Aktivácia</t>
  </si>
  <si>
    <t>VI.</t>
  </si>
  <si>
    <t>Tržby z predaja dlhodobého nehmotného majetku, dlhodobého hmotného majetku a materiálu</t>
  </si>
  <si>
    <t>VII.</t>
  </si>
  <si>
    <t>Ostatné výnosy z hospodárskej činnosti</t>
  </si>
  <si>
    <t>Náklady na hospodársku činnosť spolu</t>
  </si>
  <si>
    <t>Náklady vynaložené na obstaranie predaného tovaru</t>
  </si>
  <si>
    <t>Spotreba materiálu, energie a ostatných neskladovateľných dodávok</t>
  </si>
  <si>
    <t>Opravné položky k zásobam</t>
  </si>
  <si>
    <t>D.</t>
  </si>
  <si>
    <t>Služby</t>
  </si>
  <si>
    <t>E.</t>
  </si>
  <si>
    <t>Osobné náklady</t>
  </si>
  <si>
    <t>E.1.</t>
  </si>
  <si>
    <t>Mzdové náklady</t>
  </si>
  <si>
    <t>Odmeny členom orgánov spoločnosti a družstva</t>
  </si>
  <si>
    <t>Náklady na sociálne poistenie</t>
  </si>
  <si>
    <t>Sociálne náklady</t>
  </si>
  <si>
    <t>F.</t>
  </si>
  <si>
    <t>Dane a poplatky</t>
  </si>
  <si>
    <t>G.</t>
  </si>
  <si>
    <t>Odpisy a opravné položky k dlhodobému nehmotného majetku a dlhodobému hmotného majetku</t>
  </si>
  <si>
    <t>G.1.</t>
  </si>
  <si>
    <t>Odpisy  k dlhodobému nehmotného majetku a dlhodobému hmotného majetku</t>
  </si>
  <si>
    <t>Opravné položky k dlhodobému nehmotného majetku a dlhodobému hmotného majetku</t>
  </si>
  <si>
    <t>H.</t>
  </si>
  <si>
    <t>Zostatková cena predaného dlhodobého majetku a predaného materialu</t>
  </si>
  <si>
    <t>Opravné položky k pohľadávkam</t>
  </si>
  <si>
    <t>J.</t>
  </si>
  <si>
    <t>Ostatné náklady na hospodársku činnosť</t>
  </si>
  <si>
    <t>***</t>
  </si>
  <si>
    <t>Výsledok hospodárenia z hospodárskej činnosti</t>
  </si>
  <si>
    <t>Pridaná hodnota</t>
  </si>
  <si>
    <t>Výnosy z finančnej činnosti spolu</t>
  </si>
  <si>
    <t>VIII.</t>
  </si>
  <si>
    <t>Tržby z predaja cenných papierov a podielov</t>
  </si>
  <si>
    <t>IX.</t>
  </si>
  <si>
    <t>Výnosy z dlhodobého finančného majetku súčet</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</si>
  <si>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</si>
  <si>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</si>
  <si>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</si>
  <si>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</si>
  <si>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X.</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</si>
  <si>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</si>
  <si>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</si>
  <si>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</si>
  <si>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</si>
  <si>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</si>
  <si>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t>
  </si>
  <si>
    <t>Výnosové úroky</t>
  </si>
  <si>
    <t>XI.1.</t>
  </si>
  <si>
    <t>Výnosové úroky od prepojených účtovných jednotiek</t>
  </si>
  <si>
    <t>Ostatné výnosové úroky</t>
  </si>
  <si>
    <t>XII.</t>
  </si>
  <si>
    <t>Kurzové zisky</t>
  </si>
  <si>
    <t>XIII.</t>
  </si>
  <si>
    <t>Výnosy z precenenia cenných papierov a výnosy z derivátových operácií</t>
  </si>
  <si>
    <t>XIV.</t>
  </si>
  <si>
    <t>Ostatné výnosy z finančnej činnosti</t>
  </si>
  <si>
    <t>Náklady na finančnú činnosť spolu</t>
  </si>
  <si>
    <t>K.</t>
  </si>
  <si>
    <t>Predané cenné papiere a podiely</t>
  </si>
  <si>
    <t>L.</t>
  </si>
  <si>
    <t>Náklady na krátkodobý finančný majetok</t>
  </si>
  <si>
    <t>M.</t>
  </si>
  <si>
    <t>Opravné položky k finančnému majetku</t>
  </si>
  <si>
    <t>N.</t>
  </si>
  <si>
    <t>Nákladové úroky</t>
  </si>
  <si>
    <t>N.1.</t>
  </si>
  <si>
    <t>Nákladové úroky pre prepojené účtovné jednotky</t>
  </si>
  <si>
    <t>Ostatné nákladové úroky</t>
  </si>
  <si>
    <t>O.</t>
  </si>
  <si>
    <t>Kurzové straty</t>
  </si>
  <si>
    <t>P.</t>
  </si>
  <si>
    <t>Náklady na precenenie cenných papierov a náklady na derivátové operácie</t>
  </si>
  <si>
    <t>Q.</t>
  </si>
  <si>
    <t>Ostatné náklady na finančnú činnosť</t>
  </si>
  <si>
    <t>Výsledok hospodárenia z finančnej činnosti</t>
  </si>
  <si>
    <t>****</t>
  </si>
  <si>
    <t>Výsledok hospodárenia za účtovné obdobie pred zdanením</t>
  </si>
  <si>
    <t>R.</t>
  </si>
  <si>
    <t xml:space="preserve">Daň z príjmov </t>
  </si>
  <si>
    <t>R.1.</t>
  </si>
  <si>
    <t>Daň z príjmov splatná</t>
  </si>
  <si>
    <t>Daň z príjmov odložená</t>
  </si>
  <si>
    <t>S.</t>
  </si>
  <si>
    <t xml:space="preserve">Prevod podielov na výsledku hospodárenia spoločníkom </t>
  </si>
  <si>
    <t>Prehľad peňažných tokov s použitím priamej metódy vykazovania</t>
  </si>
  <si>
    <t>PREHĽAD PEŇAŽNÝCH TOKOV (CASH FLOW STATEMENTS)</t>
  </si>
  <si>
    <t>Bezprostredne predchádzjúce obdobie od do:</t>
  </si>
  <si>
    <t>Ozn.</t>
  </si>
  <si>
    <t>Obsah položky</t>
  </si>
  <si>
    <t>Skutočnosť (v  EUR)</t>
  </si>
  <si>
    <t>Vykazované obdobie</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</si>
  <si>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</si>
  <si>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</si>
  <si>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</si>
  <si>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</si>
  <si>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</si>
  <si>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</si>
  <si>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</si>
  <si>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</si>
  <si>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</si>
  <si>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</si>
  <si>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</si>
  <si>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</si>
  <si>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</si>
  <si>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</si>
  <si>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</si>
  <si>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</si>
  <si>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</si>
  <si>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</si>
  <si>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</si>
  <si>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</si>
  <si>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</si>
  <si>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</si>
  <si>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</si>
  <si>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</si>
  <si>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Výdavky z uzatvorených zmlúv, ktorých predmetom je právo určené na predaj alebo na obchodovanie</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</si>
  <si>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</si>
  <si>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</si>
  <si>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</si>
  <si>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</si>
  <si>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</si>
  <si>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</si>
  <si>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</si>
  <si>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</si>
  <si>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</si>
  <si>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Peňažné toky z prevádzkovej činnosti, s výnimkou príjmov a výdavkou, ktoré sa uvádzajú osobitne v iných častiach prehľadu peňažných tokov (+/-)</t>
  </si>
  <si>
    <t>A.17.</t>
  </si>
  <si>
    <t>Prijaté úroky, s výnimkou tých, ktoré sa začleňujú do investičných činností (+)</t>
  </si>
  <si>
    <t>A.18.</t>
  </si>
  <si>
    <t>Výdavky na zaplatené úroky, s výnimkou tých, ktoré sa začleňujú do finančných činností (-)</t>
  </si>
  <si>
    <t>A.19.</t>
  </si>
  <si>
    <t>Príjmy z dividend a iných podielov na zisku, s výnimkou tých ktoré sa začleňujú do investičných činností</t>
  </si>
  <si>
    <t>A.20.</t>
  </si>
  <si>
    <t>Výdavky na zaplatené dividendy a iné podiely na zisku, s výnimkou tých, ktoré sa začleňujú do finančných činností (-)</t>
  </si>
  <si>
    <t>..</t>
  </si>
  <si>
    <t>Peňažné toky z prevádzkovej činnosti (+/-)</t>
  </si>
  <si>
    <t>A.21.</t>
  </si>
  <si>
    <t>Výdavky na daň z príjmov účtovnej jednotky, s výnimkou tých, ktoré sa začleňujú do investičných činností alebo do finančných činností (-/+)</t>
  </si>
  <si>
    <t>A.22.</t>
  </si>
  <si>
    <t>Príjmy výnimočného rozsahu alebo výskytu vzťahujúce sa na prevádzkovú činnosť (+)</t>
  </si>
  <si>
    <t>A.23.</t>
  </si>
  <si>
    <t>Výdavky výnimočného rozsahu alebo výskytu vzťahujúce sa na prevádzkovú činnosť (-)</t>
  </si>
  <si>
    <t>Čisté peňažné toky z prevádzkovej činnosti</t>
  </si>
  <si>
    <t>Peňažné toky z investičnej činnosti</t>
  </si>
  <si>
    <t>B.1.</t>
  </si>
  <si>
    <t>Výdavky na obstaranie dlhodobého nehmotného majetku (-)</t>
  </si>
  <si>
    <t>B.2.</t>
  </si>
  <si>
    <t>Výdavky na obstaranie dlhodobého hmotného majetku (-)</t>
  </si>
  <si>
    <t>B.3.</t>
  </si>
  <si>
    <t>Výdavky na obstaranie dlhodobých cenných papierov a podielov v iných účtovných jednotkách, s výnimkou cenných papierov, ktoré sa považujú za peňažné ekvivalenty a cenných papierov určených na predaj alebo na obchodovanie (-)</t>
  </si>
  <si>
    <t>B.4.</t>
  </si>
  <si>
    <t>Príjmy z predaja dlhodobého nehmotného majetku (+)</t>
  </si>
  <si>
    <t>B.5.</t>
  </si>
  <si>
    <t>Príjmy z predaja dlhodobého hmotného majetku (+)</t>
  </si>
  <si>
    <t>B.6.</t>
  </si>
  <si>
    <t>Príjmy z predaja dlhodobých cenných papierov a podielov v iných účtovných jednotkách, s výnimkou cenných papierov, ktoré sa považujú za peňažné ekvivalenty a cenných papierov určených na predaj alebo na obchodovanie (+)</t>
  </si>
  <si>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</si>
  <si>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</si>
  <si>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</si>
  <si>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</si>
  <si>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</si>
  <si>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Výdavky na dlhodobé pôžičky poskytnuté účtovnou jednotkou tretím osobám, s výnimkou dlhodobých pôžičiek poskytnutých účtovnej jednotke, ktorá je súčasťou konsolidovaného celku (-)</t>
  </si>
  <si>
    <t>B.10.</t>
  </si>
  <si>
    <t>Príjmy zo splácania pôžičiek poskytnutých účtovnou jednotkou tretím osobám, s výnimkou pôžičiek poskytnutých účtovnej jednotke, ktorá je súčasťou konsolidovaného celku (+)</t>
  </si>
  <si>
    <t>B.11.</t>
  </si>
  <si>
    <t>Prijaté úroky, s výnimkou tých, ktoré sa začleňujú do prevádzkových činností (+)</t>
  </si>
  <si>
    <t>B.12.</t>
  </si>
  <si>
    <t>Príjmy z dividend a iných podielov na zisku, s výnimkou tých ktoré sa začleňujú do prevádzkových činností (+)</t>
  </si>
  <si>
    <t>B.13.</t>
  </si>
  <si>
    <t>Výdavky súvisiace s derivátmi s výnimkou, ak sú určené na predaj alebo na obchodovanie alebo, ak sa tieto výdavky považujú za peňažné toky z finančnej činnosti (-)</t>
  </si>
  <si>
    <t>B.14.</t>
  </si>
  <si>
    <t>Príjmy súvisiace s derivátmi s výnimkou, ak sú určené na predaj alebo na obchodovanie alebo, ak sa tieto výdavky považujú za peňažné toky z finančnej činnosti (+)</t>
  </si>
  <si>
    <t>B.15.</t>
  </si>
  <si>
    <t>Výdavky na daň z príjmov účtovnej jednotky, ak ich je možné začleniť do investičných činností (-)</t>
  </si>
  <si>
    <t>B.16.</t>
  </si>
  <si>
    <t>Príjmy výnimočného rozsahu alebo výskytu vzťahujúce sa na investičnú  činnosť (+)</t>
  </si>
  <si>
    <t>B.17.</t>
  </si>
  <si>
    <t>Výdavky výnimočného rozsahu alebo výskytu vzťahujúce sa na investičnú činnosť (-)</t>
  </si>
  <si>
    <t>B.18.</t>
  </si>
  <si>
    <t>Ostané príjmy vzťahujúce sa na investičnú činnosť (+)</t>
  </si>
  <si>
    <t>B.19.</t>
  </si>
  <si>
    <t>Ostatné výdavky vzťahujúce sa na investičnú činnosť (-)</t>
  </si>
  <si>
    <t>Čisté peňažné toky z investičnej činnosti</t>
  </si>
  <si>
    <t>Peňažné toky z finančnej činnosti</t>
  </si>
  <si>
    <t>C.1.</t>
  </si>
  <si>
    <t>Peňažné toky vznikajúce vo vlastnom imaní</t>
  </si>
  <si>
    <t>C.1.1.</t>
  </si>
  <si>
    <t>Príjmy z upísaných akcií a obchodných podielov (+)</t>
  </si>
  <si>
    <t>C.1.2.</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</si>
  <si>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</si>
  <si>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</si>
  <si>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</si>
  <si>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</si>
  <si>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</si>
  <si>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</si>
  <si>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</si>
  <si>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</si>
  <si>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</si>
  <si>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</si>
  <si>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Výdavky na zaplatenie podielu na vlastnom imaní spoločníkom alebo fyzickou osobou, ktorá je účtovnou jednotkou (-)</t>
  </si>
  <si>
    <t>C.1.8.</t>
  </si>
  <si>
    <t>Výdavky z ďalších dôvodov, ktoré súvisia so znížením vlastného imania (-)</t>
  </si>
  <si>
    <t>C.2.</t>
  </si>
  <si>
    <t>Peňažné toky vznikajúce z dlhodobých záväzkov a krátkodobých záväzkov z finančnej činnosti</t>
  </si>
  <si>
    <t>C.2.1.</t>
  </si>
  <si>
    <t>Príjmy z emisie dlhových cenných papierov (+)</t>
  </si>
  <si>
    <t>C.2.2.</t>
  </si>
  <si>
    <t>Výdavky na úhradu záväzkov z dlhových cenných papierov (-)</t>
  </si>
  <si>
    <t>C.2.3.</t>
  </si>
  <si>
    <t>Príjmy z úverov, ktoré účtovnej jednotke poskytla banka alebo pobočka zahraničnej banky, s výnimkou úverov, ktoré boli poskytnuté na zabezpečenie hlavného predmetu činnosti (+)</t>
  </si>
  <si>
    <t>C.2.4.</t>
  </si>
  <si>
    <t>Výdavky na splácanie úverov, ktoré účtovnej jednotke poskytla banka alebo pobočka zahraničnej banky, s výnimkou úverov, ktoré boli poskytnuté na zabezpečenie hlavného predmetu činnosti (-)</t>
  </si>
  <si>
    <t>C.2.5.</t>
  </si>
  <si>
    <t>Príjmy z prijatých pôžičiek (+)</t>
  </si>
  <si>
    <t>C.2.6.</t>
  </si>
  <si>
    <t>Výdavky na splácanie pôžičiek (-)</t>
  </si>
  <si>
    <t>C.2.7.</t>
  </si>
  <si>
    <t>Výdavky na úhradu záväzkov z používania majetku, ktorý je predmetom zmluvy o kúpe prenajatej veci (-)</t>
  </si>
  <si>
    <t>C.2.8.</t>
  </si>
  <si>
    <t>Príjmy z ostatných dlhodobých záväzkov a krátkodobých záväzkov vyplývajúcich z finančnej činnosti, s výnimkou tých, ktoré sa uvádzajú osobitne v inej časti prehľadu peňažných tokov (+)</t>
  </si>
  <si>
    <t>C.2.9.</t>
  </si>
  <si>
    <t>Výdavky na splácanie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</si>
  <si>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</si>
  <si>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</si>
  <si>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</si>
  <si>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</si>
  <si>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</si>
  <si>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</si>
  <si>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</si>
  <si>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Príjmy súvisiace s derivátmi s výnimkou, ak sú určené na predaj alebo na obchodovanie, alebo ak sa považujú za peňažné toky z investičnej činnosti (+)</t>
  </si>
  <si>
    <t>C.7.</t>
  </si>
  <si>
    <t>Výdavky na daň z príjmov účtovnej jednotky, ak ich možno začleniť do finančných činností (-)</t>
  </si>
  <si>
    <t>C.8.</t>
  </si>
  <si>
    <t>Príjmy výnimočného rozsahu alebo výskytu vzťahujúce sa na finančnú činnosť (+)</t>
  </si>
  <si>
    <t>C.9.</t>
  </si>
  <si>
    <t>Výdavky výnimočného rozsahu alebo výskytu vzťahujúce sa na finančnú činnosť (-)</t>
  </si>
  <si>
    <t>Čisté peňažné toky z finančnej činnosti (súčet C.1. až C.9.)</t>
  </si>
  <si>
    <t>Čisté zvýšenie alebo čisté zníženie peňažných prostriedkov (+/-)  (súčet A+B+C)</t>
  </si>
  <si>
    <t>Stav peňažných prostriedkov a peňažných ekvivalentov na začiatku účtovného obdobia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</si>
  <si>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</si>
  <si>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</si>
  <si>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t>
  </si>
  <si>
    <t>Prehľad peňažných tokov s použitím nepriamej metódy vykazovania</t>
  </si>
  <si>
    <t>Skutočnosť (v EUR)</t>
  </si>
  <si>
    <t>Peňažné toky z prevádzkovej činnosti</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</si>
  <si>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</si>
  <si>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</si>
  <si>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</si>
  <si>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</si>
  <si>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</si>
  <si>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</si>
  <si>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</si>
  <si>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</si>
  <si>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</si>
  <si>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</si>
  <si>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</si>
  <si>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</si>
  <si>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</si>
  <si>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</si>
  <si>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</si>
  <si>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</si>
  <si>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</si>
  <si>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</si>
  <si>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</si>
  <si>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</si>
  <si>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</si>
  <si>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</si>
  <si>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</si>
  <si>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</si>
  <si>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</si>
  <si>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</si>
  <si>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</si>
  <si>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</si>
  <si>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</si>
  <si>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</si>
  <si>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</si>
  <si>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</si>
  <si>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</si>
  <si>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</si>
  <si>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</si>
  <si>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</si>
  <si>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</si>
  <si>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</si>
  <si>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</si>
  <si>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</si>
  <si>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Z/S+A1 až A.6.)</t>
  </si>
  <si>
    <t>Výdavky na daň z príjmov účtovnej jednotky, s výnimkou tých, ktoré sa začleňujú do investičných činností alebo finančných činností (-/+)</t>
  </si>
  <si>
    <t>Čisté peňažné toky z prevádzkovej činnosti (súčet Z/S+A1 až A9)</t>
  </si>
  <si>
    <t>Výdavky na dlhodobé pôžičky poskytnuté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</si>
  <si>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</si>
  <si>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</si>
  <si>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</si>
  <si>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</si>
  <si>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</si>
  <si>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</si>
  <si>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</si>
  <si>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výnimočného rozsahu alebo výskytu vzťahujúce sa na investičnú   činnosť (+)</t>
  </si>
  <si>
    <t>Výdavky výnimočného rozsahu alebo výskytu vzťahujúce sa na investičnú činnosť (-)</t>
  </si>
  <si>
    <t>Ostatné príjmy vzťahujúce sa na investičnú činnosť  (+)</t>
  </si>
  <si>
    <t>Čisté  peňažné  toky  z investičnej  činnosti  (súčet B. 1. až B. 19.)</t>
  </si>
  <si>
    <t>Peňažné toky vo  vlastnom  imaní (súčet C. 1. 1. až C. 1. 8.)</t>
  </si>
  <si>
    <t>Príjmy z upísaných akcií a obchodných podielov (+)</t>
  </si>
  <si>
    <t>Príjmy z ďalších vkladov do vlastného imania spoločníkmi alebo fyzickou osobou, ktorá je účtovnou jednotkou (+)</t>
  </si>
  <si>
    <t>Príjmy z úhrady straty spoločníkmi (+)</t>
  </si>
  <si>
    <t>Výdavky spojené so znížením fondov vytvorených  účtovnou jednotkou (-)</t>
  </si>
  <si>
    <t>Výdavky na vyplatenie podielu na vlastnom imaní spoločníkmi účtovnej jednotky a fyzickou osobou, ktorá je účtovnou jednotkou (-)</t>
  </si>
  <si>
    <t>Výdavky z  iných dôvodov, ktoré súvisia so znížením vlastného imania (-)</t>
  </si>
  <si>
    <t>Peňažné toky vznikajúce z dlhodobých záväzkov  a krátkodobých záväzkov  z finančnej činnosti (súčet C.2.1. až C. 2. 10.)</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</si>
  <si>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</si>
  <si>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</si>
  <si>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</si>
  <si>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</si>
  <si>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</si>
  <si>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</si>
  <si>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</si>
  <si>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splácanie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</si>
  <si>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</si>
  <si>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</si>
  <si>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</si>
  <si>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</si>
  <si>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</si>
  <si>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</si>
  <si>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r>
      <t>Čisté zvýšenie alebo čisté  zníženie peňažných prostriedkov (+/-) (súčet A</t>
    </r>
    <r>
      <rPr>
        <b/>
        <i/>
        <sz val="8"/>
        <rFont val="Arial"/>
        <family val="2"/>
      </rPr>
      <t xml:space="preserve"> + B+ C) </t>
    </r>
  </si>
  <si>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</si>
  <si>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</si>
  <si>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</si>
  <si>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</si>
  <si>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Výkaz o finančnej situácii (v  EUR)</t>
  </si>
  <si>
    <t>Názov položky</t>
  </si>
  <si>
    <t>Bod poznámok</t>
  </si>
  <si>
    <t>Vykazované  obdobie</t>
  </si>
  <si>
    <t>Predchádzajúce účtovné obdobie</t>
  </si>
  <si>
    <t>Výkaz komplexného výsledku (v  EUR)</t>
  </si>
  <si>
    <t>Bezprostredne nasledujúce účtovné obdobie (predpoklad)</t>
  </si>
  <si>
    <t>Výkaz zmien vo vlastnom imaní (v  EUR)</t>
  </si>
  <si>
    <t>Zostavená za obdobie:</t>
  </si>
  <si>
    <t>Výkaz peňažných tokov (v  EUR)</t>
  </si>
  <si>
    <t>Výkaz o finančnej situácii konsolidovanej účtovnej závierky (v EUR)</t>
  </si>
  <si>
    <t>POLOŽKA</t>
  </si>
  <si>
    <t>Bezprostredne predchádzajúce
účtovné obdobie</t>
  </si>
  <si>
    <t>Výkaz  komplexného výsledku konsolidovanej účtovnej závierky  (v EUR)</t>
  </si>
  <si>
    <t>Skutočnosť v účtovnom období</t>
  </si>
  <si>
    <t>bezprostredne predchádzajúce účtovné obdobie</t>
  </si>
  <si>
    <t>Výkaz peňažných tokov (v EUR)</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</si>
  <si>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</si>
  <si>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</si>
  <si>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</si>
  <si>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</si>
  <si>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</si>
  <si>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</si>
  <si>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</si>
  <si>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</si>
  <si>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Vyhlásenie zodpovedných osôb emitenta</t>
  </si>
  <si>
    <t xml:space="preserve">Spoločnosť vyhlasuje, že dodržiava zásady Kódexu správy a riadenia spoločnosti ako aj pravidla Burzy cenných papierov v Bratislave, ktoré upravujú zverejňovanie podstatných informácii. Dodržiavanie uvedených predpisov zo strany spoločnosti zabezpečuje všetkým akcionárom prístup k informáciam o finančnej situácii, hospodárskych výsledkoch, vlastníctva a riadení spoločnosti. Kódex o riadení spoločnosti je verejne dostupný v sídle spoločnosti. </t>
  </si>
  <si>
    <t>Predstavenstvo riadi činnosť spoločnosti a rozhoduje o všetkých záležitostiach spoločnosti v súlade s právnymi predpismi, stanovami a opatreniami spoločnosti. Všetky predpisy, ktorými sa spoločnosť riadi sú k nahliadnutiu v  sídle spoločnosti.</t>
  </si>
  <si>
    <t>K zásadnym odchylkam od Kódexu o riadení spoločnosti nedošlo.</t>
  </si>
  <si>
    <t>Predstavenstvo a.s. je štatutárnym orgánom spoločnosti a tak isto aj jej riadiacim orgánom Najvyšším kontrolným orgánom je dozorná rada. Dohliada a kontroluje výkon pôsobnosti predstavenstva. V prípade porušenia povinnosti členmi predstavenstva alebo závažných nedostatkov v hospodárení spoločnosti, zvolá mimoriadné valné zhromaždenie.</t>
  </si>
  <si>
    <t>viď. Príloha č. 12 ďalšie údaje</t>
  </si>
  <si>
    <t>viď. Prílohe č. 12 ďalšie údaje</t>
  </si>
  <si>
    <t>CS009020359</t>
  </si>
  <si>
    <t>akcia kmeňová</t>
  </si>
  <si>
    <t>na meno</t>
  </si>
  <si>
    <t>zaknihovaná</t>
  </si>
  <si>
    <t>4785</t>
  </si>
  <si>
    <t>33,20</t>
  </si>
  <si>
    <t>príl.č.12</t>
  </si>
  <si>
    <t>100 %</t>
  </si>
  <si>
    <t>100 % prijaté</t>
  </si>
  <si>
    <t>bez obmedzenia</t>
  </si>
  <si>
    <t>Dušan Gožo 60,33 %, Jozefína Gožová 26,90 %, MH Manažment 6,48 %</t>
  </si>
  <si>
    <t>Nie sú vydané cenné papiere s osobitnými právami kontroly.</t>
  </si>
  <si>
    <t>Bez obmedzenia hlasovacích práv.</t>
  </si>
  <si>
    <t>Nie sú známe takéto dohody.</t>
  </si>
  <si>
    <t>Členov štatutárneho orgánu vymenúva a odvoláva valné zhromaždenie. Funkčné obdobie členov predstavenstva je päť rokov. Na zvolenie predstavenstva je potrebná nadpolovičná väčšina prítomných akcionárov. O doplňani a zmene stanov rozhoduje valné zhromaždenie dvojtretinovou väčšinou prítomných akcionárov. Pre prijatie doplnkov alebo zmenu stanov je nutná prítomnosť notára, ktorý o rozhodnutí valného zhromaždenia vyhotoví notársku zápisnicu. Ak sa doplnením alebo zmenou stanov zmenia skustočnosti zapísané do obchodného registra, je predstavenstvo povinné do 30 dní podať návrh na zápis zmeny do obchodného registra.</t>
  </si>
  <si>
    <t>Právomoci a  rozhodovanie predstavenstva pri vydávaní a spätnom odkúpení akcií sa riadi príslušnými ustanoveniami obchodného zákonníka a rozhodovanie podlieha schváleniu valným zhromaždením.</t>
  </si>
  <si>
    <t xml:space="preserve">Predstavenstvo STP akciová spoločnosť Michalovce, týmto vyhlasuje, že podľa ich najlepších znalosti poskytuje účtovná závierka vypracovaná v súlade s osobitnými predpismi, pravdivý a verný obraz aktív, pasív, finančnej situácie a hospodárskeho výsledku emitenta, a že výročná správa obsahuje pravdivý a verný prehľad vývoja a výsledkov obchodnej činnosti a postavenie emitenta.    Dušan Gožo, predseda predstavenstva,  Jozefína Gožová, člen predstavenstva </t>
  </si>
  <si>
    <t>x</t>
  </si>
  <si>
    <t>Dušan Gožo, predseda predstavenstva</t>
  </si>
  <si>
    <t>1.1.2019-31.12.2019</t>
  </si>
  <si>
    <t>1.1.2018-31.12.2018</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</si>
</sst>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d/m/yyyy;@"/>
    <numFmt numFmtId="165" formatCode="#,##0\ _S_k"/>
  </numFmts>
  <fonts count="72">
    <font>
      <sz val="10"/>
      <name val="Arial"/>
      <family val="2"/>
    </font>
    <font>
      <i/>
      <sz val="12"/>
      <name val="Arial"/>
      <family val="2"/>
    </font>
    <font>
      <b/>
      <sz val="12"/>
      <name val="Arial"/>
      <family val="2"/>
    </font>
    <font>
      <sz val="12"/>
      <name val="Arial"/>
      <family val="2"/>
    </font>
    <font>
      <b/>
      <i/>
      <sz val="10"/>
      <name val="Arial"/>
      <family val="2"/>
    </font>
    <font>
      <b/>
      <sz val="10"/>
      <name val="Arial"/>
      <family val="2"/>
    </font>
    <font>
      <i/>
      <sz val="10"/>
      <color indexed="10"/>
      <name val="Arial"/>
      <family val="2"/>
    </font>
    <font>
      <sz val="10"/>
      <color indexed="12"/>
      <name val="Arial"/>
      <family val="2"/>
    </font>
    <font>
      <i/>
      <sz val="10"/>
      <name val="Arial"/>
      <family val="2"/>
    </font>
    <font>
      <b/>
      <sz val="10"/>
      <color indexed="8"/>
      <name val="Times New Roman"/>
      <family val="1"/>
    </font>
    <font>
      <i/>
      <sz val="10"/>
      <color indexed="10"/>
      <name val="Times New Roman"/>
      <family val="1"/>
    </font>
    <font>
      <b/>
      <sz val="20"/>
      <name val="Arial"/>
      <family val="2"/>
    </font>
    <font>
      <b/>
      <sz val="16"/>
      <name val="Arial"/>
      <family val="2"/>
    </font>
    <font>
      <sz val="8"/>
      <name val="Arial"/>
      <family val="2"/>
    </font>
    <font>
      <sz val="9"/>
      <name val="Arial"/>
      <family val="2"/>
    </font>
    <font>
      <b/>
      <sz val="14"/>
      <name val="Arial"/>
      <family val="2"/>
    </font>
    <font>
      <sz val="11"/>
      <name val="Arial"/>
      <family val="2"/>
    </font>
    <font>
      <b/>
      <sz val="9"/>
      <name val="Arial"/>
      <family val="2"/>
    </font>
    <font>
      <sz val="7"/>
      <name val="Arial"/>
      <family val="2"/>
    </font>
    <font>
      <b/>
      <sz val="8"/>
      <name val="Arial"/>
      <family val="2"/>
    </font>
    <font>
      <sz val="6.5"/>
      <name val="Arial"/>
      <family val="2"/>
    </font>
    <font>
      <b/>
      <sz val="7"/>
      <color indexed="18"/>
      <name val="Arial"/>
      <family val="2"/>
    </font>
    <font>
      <b/>
      <sz val="7"/>
      <name val="Arial"/>
      <family val="2"/>
    </font>
    <font>
      <b/>
      <sz val="8"/>
      <name val="Times New Roman CE"/>
      <family val="1"/>
    </font>
    <font>
      <sz val="8"/>
      <name val="Times New Roman CE"/>
      <family val="1"/>
    </font>
    <font>
      <sz val="7"/>
      <color indexed="10"/>
      <name val="Arial"/>
      <family val="2"/>
    </font>
    <font>
      <b/>
      <sz val="8"/>
      <color indexed="18"/>
      <name val="Arial"/>
      <family val="2"/>
    </font>
    <font>
      <i/>
      <sz val="7"/>
      <name val="Arial"/>
      <family val="2"/>
    </font>
    <font>
      <b/>
      <i/>
      <sz val="8"/>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sz val="11"/>
      <color indexed="8"/>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indexed="9"/>
      <name val="Calibri"/>
      <family val="2"/>
    </font>
    <font>
      <u val="single"/>
      <sz val="10"/>
      <color indexed="25"/>
      <name val="Arial"/>
      <family val="2"/>
    </font>
    <font>
      <u val="single"/>
      <sz val="10"/>
      <color indexed="30"/>
      <name val="Arial"/>
      <family val="2"/>
    </font>
    <font>
      <sz val="11"/>
      <color theme="1"/>
      <name val="Calibri"/>
      <family val="2"/>
    </font>
    <font>
      <sz val="11"/>
      <color rgb="FF006100"/>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u val="single"/>
      <sz val="10"/>
      <color theme="11"/>
      <name val="Arial"/>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medium">
        <color indexed="8"/>
      </top>
      <bottom style="thin">
        <color indexed="8"/>
      </bottom>
    </border>
    <border>
      <left style="medium">
        <color indexed="8"/>
      </left>
      <right style="medium">
        <color indexed="8"/>
      </right>
      <top style="medium">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thin">
        <color indexed="8"/>
      </top>
      <bottom>
        <color indexed="63"/>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color indexed="63"/>
      </left>
      <right style="thin">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4" fillId="20" borderId="0" applyNumberFormat="0" applyBorder="0" applyAlignment="0" applyProtection="0"/>
    <xf numFmtId="0" fontId="55" fillId="0" borderId="0" applyNumberFormat="0" applyFill="0" applyBorder="0" applyAlignment="0" applyProtection="0"/>
    <xf numFmtId="0" fontId="56" fillId="21" borderId="1" applyNumberFormat="0" applyAlignment="0" applyProtection="0"/>
    <xf numFmtId="44" fontId="0" fillId="0" borderId="0" applyFill="0" applyBorder="0" applyAlignment="0" applyProtection="0"/>
    <xf numFmtId="42" fontId="0" fillId="0" borderId="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2" borderId="0" applyNumberFormat="0" applyBorder="0" applyAlignment="0" applyProtection="0"/>
    <xf numFmtId="9" fontId="0" fillId="0" borderId="0" applyFill="0" applyBorder="0" applyAlignment="0" applyProtection="0"/>
    <xf numFmtId="0" fontId="62" fillId="0" borderId="0" applyNumberFormat="0" applyFill="0" applyBorder="0" applyAlignment="0" applyProtection="0"/>
    <xf numFmtId="0" fontId="0" fillId="23" borderId="5" applyNumberFormat="0" applyFont="0" applyAlignment="0" applyProtection="0"/>
    <xf numFmtId="0" fontId="63" fillId="0" borderId="6" applyNumberFormat="0" applyFill="0" applyAlignment="0" applyProtection="0"/>
    <xf numFmtId="0" fontId="64" fillId="0" borderId="7" applyNumberFormat="0" applyFill="0" applyAlignment="0" applyProtection="0"/>
    <xf numFmtId="0" fontId="65" fillId="0" borderId="0" applyNumberFormat="0" applyFill="0" applyBorder="0" applyAlignment="0" applyProtection="0"/>
    <xf numFmtId="0" fontId="66" fillId="24" borderId="8" applyNumberFormat="0" applyAlignment="0" applyProtection="0"/>
    <xf numFmtId="0" fontId="67" fillId="25" borderId="8" applyNumberFormat="0" applyAlignment="0" applyProtection="0"/>
    <xf numFmtId="0" fontId="68" fillId="25" borderId="9" applyNumberFormat="0" applyAlignment="0" applyProtection="0"/>
    <xf numFmtId="0" fontId="69" fillId="0" borderId="0" applyNumberFormat="0" applyFill="0" applyBorder="0" applyAlignment="0" applyProtection="0"/>
    <xf numFmtId="0" fontId="70"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cellStyleXfs>
  <cellXfs count="522">
    <xf numFmtId="0" fontId="0" fillId="0" borderId="0" xfId="0" applyAlignment="1">
      <alignment/>
    </xf>
    <xf numFmtId="49" fontId="0" fillId="0" borderId="0" xfId="0" applyNumberFormat="1" applyFont="1" applyAlignment="1" applyProtection="1">
      <alignment vertical="center" wrapText="1"/>
      <protection hidden="1"/>
    </xf>
    <xf numFmtId="49" fontId="0" fillId="0" borderId="0" xfId="0" applyNumberFormat="1" applyFont="1" applyAlignment="1" applyProtection="1">
      <alignment vertical="center"/>
      <protection hidden="1"/>
    </xf>
    <xf numFmtId="49" fontId="1" fillId="0" borderId="0" xfId="0" applyNumberFormat="1" applyFont="1" applyAlignment="1" applyProtection="1">
      <alignment vertical="center" wrapText="1"/>
      <protection hidden="1"/>
    </xf>
    <xf numFmtId="49" fontId="3" fillId="0" borderId="0" xfId="0" applyNumberFormat="1" applyFont="1" applyFill="1" applyBorder="1" applyAlignment="1" applyProtection="1">
      <alignment vertical="center"/>
      <protection/>
    </xf>
    <xf numFmtId="49" fontId="3" fillId="0" borderId="0" xfId="0" applyNumberFormat="1" applyFont="1" applyAlignment="1" applyProtection="1">
      <alignment vertical="center"/>
      <protection hidden="1"/>
    </xf>
    <xf numFmtId="49" fontId="3" fillId="0" borderId="0" xfId="0" applyNumberFormat="1" applyFont="1" applyAlignment="1" applyProtection="1">
      <alignment vertical="center" wrapText="1"/>
      <protection hidden="1"/>
    </xf>
    <xf numFmtId="0" fontId="3" fillId="0" borderId="0" xfId="0" applyFont="1" applyAlignment="1" applyProtection="1">
      <alignment horizontal="center" wrapText="1"/>
      <protection/>
    </xf>
    <xf numFmtId="0" fontId="3" fillId="0" borderId="0" xfId="0" applyFont="1" applyAlignment="1">
      <alignment horizontal="center" wrapText="1"/>
    </xf>
    <xf numFmtId="49" fontId="4"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5"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0" xfId="0" applyNumberFormat="1" applyFont="1" applyBorder="1" applyAlignment="1" applyProtection="1">
      <alignment vertical="center"/>
      <protection/>
    </xf>
    <xf numFmtId="49" fontId="0" fillId="33" borderId="11" xfId="0" applyNumberFormat="1" applyFont="1" applyFill="1" applyBorder="1" applyAlignment="1" applyProtection="1">
      <alignment horizontal="left" vertical="center"/>
      <protection locked="0"/>
    </xf>
    <xf numFmtId="49" fontId="0" fillId="0" borderId="0" xfId="0" applyNumberFormat="1" applyFont="1" applyBorder="1" applyAlignment="1" applyProtection="1">
      <alignment vertical="center"/>
      <protection hidden="1"/>
    </xf>
    <xf numFmtId="49" fontId="5" fillId="0" borderId="10" xfId="0" applyNumberFormat="1" applyFont="1" applyFill="1" applyBorder="1" applyAlignment="1" applyProtection="1">
      <alignment vertical="center"/>
      <protection/>
    </xf>
    <xf numFmtId="49" fontId="6" fillId="0" borderId="0"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horizontal="left" vertical="center"/>
      <protection/>
    </xf>
    <xf numFmtId="49" fontId="0" fillId="0" borderId="0" xfId="0" applyNumberFormat="1" applyFont="1" applyBorder="1" applyAlignment="1" applyProtection="1">
      <alignment vertical="center"/>
      <protection/>
    </xf>
    <xf numFmtId="49" fontId="5" fillId="0" borderId="12" xfId="0" applyNumberFormat="1" applyFont="1" applyFill="1" applyBorder="1" applyAlignment="1" applyProtection="1">
      <alignment horizontal="right" vertical="center"/>
      <protection/>
    </xf>
    <xf numFmtId="49" fontId="0" fillId="33" borderId="12" xfId="0" applyNumberFormat="1" applyFont="1" applyFill="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Fon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5" fillId="0" borderId="13"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hidden="1"/>
    </xf>
    <xf numFmtId="49" fontId="0" fillId="0" borderId="15" xfId="0" applyNumberFormat="1" applyFont="1" applyBorder="1" applyAlignment="1" applyProtection="1">
      <alignment vertical="center"/>
      <protection hidden="1"/>
    </xf>
    <xf numFmtId="49" fontId="5" fillId="0" borderId="16" xfId="0" applyNumberFormat="1" applyFont="1" applyBorder="1" applyAlignment="1" applyProtection="1">
      <alignment horizontal="left" vertical="center" indent="2"/>
      <protection/>
    </xf>
    <xf numFmtId="49" fontId="5" fillId="0" borderId="17" xfId="0" applyNumberFormat="1" applyFont="1" applyBorder="1" applyAlignment="1" applyProtection="1">
      <alignment horizontal="left" vertical="center" indent="2"/>
      <protection/>
    </xf>
    <xf numFmtId="49" fontId="0" fillId="0" borderId="0" xfId="0" applyNumberFormat="1" applyFont="1" applyBorder="1" applyAlignment="1" applyProtection="1">
      <alignment horizontal="left" vertical="center" indent="2"/>
      <protection hidden="1"/>
    </xf>
    <xf numFmtId="49" fontId="5" fillId="0" borderId="12"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hidden="1"/>
    </xf>
    <xf numFmtId="49" fontId="0" fillId="0" borderId="18" xfId="0" applyNumberFormat="1" applyFont="1" applyBorder="1" applyAlignment="1" applyProtection="1">
      <alignment vertical="center"/>
      <protection hidden="1"/>
    </xf>
    <xf numFmtId="2" fontId="0" fillId="0" borderId="0" xfId="0" applyNumberFormat="1" applyFont="1" applyBorder="1" applyAlignment="1" applyProtection="1">
      <alignment vertical="top" wrapText="1"/>
      <protection/>
    </xf>
    <xf numFmtId="0" fontId="0" fillId="0" borderId="0" xfId="0" applyFont="1" applyAlignment="1">
      <alignment vertical="top" wrapText="1"/>
    </xf>
    <xf numFmtId="49" fontId="0" fillId="0" borderId="0" xfId="0" applyNumberFormat="1" applyFont="1" applyBorder="1" applyAlignment="1" applyProtection="1">
      <alignment vertical="center" wrapText="1"/>
      <protection/>
    </xf>
    <xf numFmtId="49" fontId="5" fillId="0" borderId="0" xfId="0" applyNumberFormat="1" applyFont="1" applyBorder="1" applyAlignment="1" applyProtection="1">
      <alignment vertical="center" wrapText="1"/>
      <protection hidden="1"/>
    </xf>
    <xf numFmtId="49" fontId="4" fillId="0" borderId="0" xfId="0" applyNumberFormat="1" applyFont="1" applyAlignment="1" applyProtection="1">
      <alignment vertical="center"/>
      <protection/>
    </xf>
    <xf numFmtId="0" fontId="8" fillId="0" borderId="0" xfId="0" applyFont="1" applyBorder="1" applyAlignment="1" applyProtection="1">
      <alignment horizontal="center" vertical="top" wrapText="1"/>
      <protection/>
    </xf>
    <xf numFmtId="49" fontId="5" fillId="0" borderId="0" xfId="0" applyNumberFormat="1" applyFont="1" applyBorder="1" applyAlignment="1" applyProtection="1">
      <alignment vertical="center" wrapText="1"/>
      <protection/>
    </xf>
    <xf numFmtId="0" fontId="8" fillId="0" borderId="16" xfId="0" applyFont="1" applyBorder="1" applyAlignment="1" applyProtection="1">
      <alignment vertical="center" wrapText="1"/>
      <protection/>
    </xf>
    <xf numFmtId="0" fontId="8" fillId="0" borderId="18" xfId="0" applyFont="1" applyBorder="1" applyAlignment="1" applyProtection="1">
      <alignment vertical="center" wrapText="1"/>
      <protection/>
    </xf>
    <xf numFmtId="0" fontId="8" fillId="0" borderId="17" xfId="0" applyFont="1" applyBorder="1" applyAlignment="1" applyProtection="1">
      <alignment vertical="center" wrapText="1"/>
      <protection/>
    </xf>
    <xf numFmtId="0" fontId="8" fillId="0" borderId="19" xfId="0" applyFont="1" applyBorder="1" applyAlignment="1" applyProtection="1">
      <alignment vertical="center" wrapText="1"/>
      <protection/>
    </xf>
    <xf numFmtId="49" fontId="5" fillId="0" borderId="20" xfId="0" applyNumberFormat="1" applyFont="1" applyBorder="1" applyAlignment="1" applyProtection="1">
      <alignment vertical="center"/>
      <protection/>
    </xf>
    <xf numFmtId="49" fontId="0" fillId="33" borderId="11" xfId="0" applyNumberFormat="1" applyFont="1" applyFill="1" applyBorder="1" applyAlignment="1" applyProtection="1">
      <alignment vertical="center"/>
      <protection hidden="1" locked="0"/>
    </xf>
    <xf numFmtId="0" fontId="5" fillId="0" borderId="0" xfId="0" applyFont="1" applyBorder="1" applyAlignment="1">
      <alignment horizontal="left" vertical="top" wrapText="1"/>
    </xf>
    <xf numFmtId="0" fontId="0" fillId="0" borderId="0" xfId="0" applyFont="1" applyBorder="1" applyAlignment="1">
      <alignment vertical="top" wrapText="1"/>
    </xf>
    <xf numFmtId="49" fontId="0" fillId="33" borderId="20" xfId="0" applyNumberFormat="1" applyFont="1" applyFill="1" applyBorder="1" applyAlignment="1" applyProtection="1">
      <alignment vertical="center" wrapText="1"/>
      <protection locked="0"/>
    </xf>
    <xf numFmtId="0" fontId="8" fillId="0" borderId="0" xfId="0" applyFont="1" applyBorder="1" applyAlignment="1" applyProtection="1">
      <alignment vertical="top" wrapText="1"/>
      <protection/>
    </xf>
    <xf numFmtId="49" fontId="0" fillId="33" borderId="20" xfId="0" applyNumberFormat="1" applyFont="1" applyFill="1" applyBorder="1" applyAlignment="1" applyProtection="1">
      <alignment vertical="center"/>
      <protection locked="0"/>
    </xf>
    <xf numFmtId="0" fontId="0" fillId="0" borderId="0" xfId="0" applyFont="1" applyBorder="1" applyAlignment="1" applyProtection="1">
      <alignment vertical="top" wrapText="1"/>
      <protection/>
    </xf>
    <xf numFmtId="0" fontId="0" fillId="0" borderId="0" xfId="0" applyFont="1" applyBorder="1" applyAlignment="1" applyProtection="1">
      <alignment vertical="center"/>
      <protection/>
    </xf>
    <xf numFmtId="0" fontId="5" fillId="0" borderId="0" xfId="0" applyFont="1" applyAlignment="1">
      <alignment vertical="top" wrapText="1"/>
    </xf>
    <xf numFmtId="49" fontId="4" fillId="0" borderId="0" xfId="0" applyNumberFormat="1" applyFont="1" applyFill="1" applyBorder="1" applyAlignment="1" applyProtection="1">
      <alignment horizontal="left" vertical="top" wrapText="1"/>
      <protection/>
    </xf>
    <xf numFmtId="0" fontId="8" fillId="0" borderId="0" xfId="0" applyFont="1" applyAlignment="1" applyProtection="1">
      <alignment horizontal="left" vertical="top" wrapText="1"/>
      <protection/>
    </xf>
    <xf numFmtId="49" fontId="4"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33" borderId="21" xfId="0" applyNumberFormat="1" applyFont="1" applyFill="1" applyBorder="1" applyAlignment="1" applyProtection="1">
      <alignment vertical="top" wrapText="1"/>
      <protection locked="0"/>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0" fontId="0" fillId="0" borderId="0" xfId="0" applyNumberFormat="1" applyFont="1" applyFill="1" applyBorder="1" applyAlignment="1" applyProtection="1">
      <alignment vertical="top" wrapText="1"/>
      <protection locked="0"/>
    </xf>
    <xf numFmtId="49" fontId="5" fillId="0" borderId="22" xfId="0" applyNumberFormat="1" applyFont="1" applyFill="1" applyBorder="1" applyAlignment="1" applyProtection="1">
      <alignment horizontal="left" vertical="center"/>
      <protection/>
    </xf>
    <xf numFmtId="49" fontId="0" fillId="0" borderId="21" xfId="0" applyNumberFormat="1" applyFont="1" applyBorder="1" applyAlignment="1" applyProtection="1">
      <alignment vertical="center"/>
      <protection/>
    </xf>
    <xf numFmtId="49" fontId="0" fillId="0" borderId="23" xfId="0" applyNumberFormat="1" applyFont="1" applyBorder="1" applyAlignment="1" applyProtection="1">
      <alignment vertical="center"/>
      <protection/>
    </xf>
    <xf numFmtId="49" fontId="5" fillId="0" borderId="24" xfId="0" applyNumberFormat="1" applyFont="1" applyFill="1" applyBorder="1" applyAlignment="1" applyProtection="1">
      <alignment horizontal="left" vertical="center"/>
      <protection/>
    </xf>
    <xf numFmtId="49" fontId="0" fillId="0" borderId="18" xfId="0" applyNumberFormat="1" applyFont="1" applyBorder="1" applyAlignment="1" applyProtection="1">
      <alignment vertical="center"/>
      <protection/>
    </xf>
    <xf numFmtId="49" fontId="5" fillId="0" borderId="24" xfId="0" applyNumberFormat="1" applyFont="1" applyBorder="1" applyAlignment="1" applyProtection="1">
      <alignment vertical="center"/>
      <protection/>
    </xf>
    <xf numFmtId="0" fontId="5" fillId="0" borderId="24" xfId="0" applyNumberFormat="1" applyFont="1" applyBorder="1" applyAlignment="1" applyProtection="1">
      <alignment horizontal="left" vertical="top" wrapText="1"/>
      <protection/>
    </xf>
    <xf numFmtId="0" fontId="5" fillId="0" borderId="0" xfId="0" applyNumberFormat="1" applyFont="1" applyBorder="1" applyAlignment="1" applyProtection="1">
      <alignment horizontal="left" vertical="top" wrapText="1"/>
      <protection/>
    </xf>
    <xf numFmtId="0" fontId="5" fillId="0" borderId="18" xfId="0" applyNumberFormat="1" applyFont="1" applyBorder="1" applyAlignment="1" applyProtection="1">
      <alignment horizontal="left" vertical="top" wrapText="1"/>
      <protection/>
    </xf>
    <xf numFmtId="49" fontId="0" fillId="34" borderId="24" xfId="0" applyNumberFormat="1" applyFont="1" applyFill="1" applyBorder="1" applyAlignment="1" applyProtection="1">
      <alignment horizontal="center" vertical="center" wrapText="1"/>
      <protection/>
    </xf>
    <xf numFmtId="49" fontId="0" fillId="34" borderId="0" xfId="0" applyNumberFormat="1" applyFont="1" applyFill="1" applyBorder="1" applyAlignment="1" applyProtection="1">
      <alignment vertical="center"/>
      <protection/>
    </xf>
    <xf numFmtId="49" fontId="0" fillId="34" borderId="0" xfId="0" applyNumberFormat="1" applyFont="1" applyFill="1" applyBorder="1" applyAlignment="1" applyProtection="1">
      <alignment horizontal="left" vertical="center" wrapText="1"/>
      <protection/>
    </xf>
    <xf numFmtId="49" fontId="0" fillId="34" borderId="0" xfId="0" applyNumberFormat="1" applyFont="1" applyFill="1" applyBorder="1" applyAlignment="1" applyProtection="1">
      <alignment horizontal="left" vertical="center"/>
      <protection/>
    </xf>
    <xf numFmtId="49" fontId="0" fillId="34" borderId="18" xfId="0" applyNumberFormat="1" applyFont="1" applyFill="1" applyBorder="1" applyAlignment="1" applyProtection="1">
      <alignment horizontal="left" vertical="center"/>
      <protection/>
    </xf>
    <xf numFmtId="49" fontId="5" fillId="0" borderId="11" xfId="0" applyNumberFormat="1" applyFont="1" applyBorder="1" applyAlignment="1" applyProtection="1">
      <alignment horizontal="center" vertical="center" wrapText="1"/>
      <protection/>
    </xf>
    <xf numFmtId="49" fontId="5" fillId="0" borderId="25" xfId="0" applyNumberFormat="1" applyFont="1" applyBorder="1" applyAlignment="1" applyProtection="1">
      <alignment horizontal="center" vertical="center"/>
      <protection/>
    </xf>
    <xf numFmtId="49" fontId="5" fillId="0" borderId="26" xfId="0" applyNumberFormat="1" applyFont="1" applyBorder="1" applyAlignment="1" applyProtection="1">
      <alignment horizontal="center" vertical="center"/>
      <protection/>
    </xf>
    <xf numFmtId="49" fontId="5" fillId="0" borderId="20" xfId="0" applyNumberFormat="1" applyFont="1" applyBorder="1" applyAlignment="1" applyProtection="1">
      <alignment horizontal="center" vertical="center" wrapText="1"/>
      <protection/>
    </xf>
    <xf numFmtId="49" fontId="0" fillId="33" borderId="27" xfId="0" applyNumberFormat="1" applyFont="1" applyFill="1" applyBorder="1" applyAlignment="1" applyProtection="1">
      <alignment horizontal="left" vertical="center"/>
      <protection hidden="1" locked="0"/>
    </xf>
    <xf numFmtId="49" fontId="0" fillId="33" borderId="28" xfId="0" applyNumberFormat="1" applyFont="1" applyFill="1" applyBorder="1" applyAlignment="1" applyProtection="1">
      <alignment horizontal="left" vertical="center"/>
      <protection hidden="1" locked="0"/>
    </xf>
    <xf numFmtId="49" fontId="0" fillId="33" borderId="29" xfId="0" applyNumberFormat="1" applyFont="1" applyFill="1" applyBorder="1" applyAlignment="1" applyProtection="1">
      <alignment horizontal="left" vertical="center"/>
      <protection hidden="1" locked="0"/>
    </xf>
    <xf numFmtId="49" fontId="0" fillId="33" borderId="30" xfId="0" applyNumberFormat="1" applyFont="1" applyFill="1" applyBorder="1" applyAlignment="1" applyProtection="1">
      <alignment horizontal="left" vertical="center"/>
      <protection hidden="1" locked="0"/>
    </xf>
    <xf numFmtId="49" fontId="0" fillId="33" borderId="31" xfId="0" applyNumberFormat="1" applyFont="1" applyFill="1" applyBorder="1" applyAlignment="1" applyProtection="1">
      <alignment horizontal="left" vertical="center"/>
      <protection hidden="1" locked="0"/>
    </xf>
    <xf numFmtId="49" fontId="0" fillId="33" borderId="32" xfId="0" applyNumberFormat="1" applyFont="1" applyFill="1" applyBorder="1" applyAlignment="1" applyProtection="1">
      <alignment horizontal="left" vertical="center"/>
      <protection hidden="1" locked="0"/>
    </xf>
    <xf numFmtId="0" fontId="0" fillId="0" borderId="33" xfId="0" applyFont="1" applyFill="1" applyBorder="1" applyAlignment="1" applyProtection="1">
      <alignment horizontal="justify" wrapText="1"/>
      <protection/>
    </xf>
    <xf numFmtId="49" fontId="0" fillId="0" borderId="0" xfId="0" applyNumberFormat="1" applyFont="1" applyFill="1" applyBorder="1" applyAlignment="1" applyProtection="1">
      <alignment horizontal="left" vertical="center"/>
      <protection hidden="1" locked="0"/>
    </xf>
    <xf numFmtId="49" fontId="0" fillId="0" borderId="34" xfId="0" applyNumberFormat="1" applyFont="1" applyFill="1" applyBorder="1" applyAlignment="1" applyProtection="1">
      <alignment horizontal="left" vertical="center"/>
      <protection hidden="1" locked="0"/>
    </xf>
    <xf numFmtId="49" fontId="5" fillId="0" borderId="35" xfId="0" applyNumberFormat="1" applyFont="1" applyBorder="1" applyAlignment="1" applyProtection="1">
      <alignment horizontal="center" vertical="center"/>
      <protection/>
    </xf>
    <xf numFmtId="49" fontId="5" fillId="0" borderId="26" xfId="0" applyNumberFormat="1" applyFont="1" applyBorder="1" applyAlignment="1" applyProtection="1">
      <alignment horizontal="center" vertical="top" wrapText="1"/>
      <protection/>
    </xf>
    <xf numFmtId="49" fontId="0" fillId="33" borderId="36" xfId="0" applyNumberFormat="1" applyFont="1" applyFill="1" applyBorder="1" applyAlignment="1" applyProtection="1">
      <alignment horizontal="left" vertical="center"/>
      <protection hidden="1" locked="0"/>
    </xf>
    <xf numFmtId="49" fontId="0" fillId="33" borderId="37" xfId="0" applyNumberFormat="1" applyFont="1" applyFill="1" applyBorder="1" applyAlignment="1" applyProtection="1">
      <alignment horizontal="left" vertical="center"/>
      <protection hidden="1" locked="0"/>
    </xf>
    <xf numFmtId="49" fontId="0" fillId="33" borderId="38" xfId="0" applyNumberFormat="1" applyFont="1" applyFill="1" applyBorder="1" applyAlignment="1" applyProtection="1">
      <alignment horizontal="left" vertical="center"/>
      <protection hidden="1" locked="0"/>
    </xf>
    <xf numFmtId="49" fontId="0" fillId="33" borderId="39" xfId="0" applyNumberFormat="1" applyFont="1" applyFill="1" applyBorder="1" applyAlignment="1" applyProtection="1">
      <alignment horizontal="left" vertical="center"/>
      <protection hidden="1" locked="0"/>
    </xf>
    <xf numFmtId="49" fontId="0" fillId="0" borderId="40" xfId="0" applyNumberFormat="1" applyFont="1" applyFill="1" applyBorder="1" applyAlignment="1" applyProtection="1">
      <alignment horizontal="left" vertical="center"/>
      <protection hidden="1" locked="0"/>
    </xf>
    <xf numFmtId="49" fontId="0" fillId="0" borderId="41" xfId="0" applyNumberFormat="1" applyFont="1" applyFill="1" applyBorder="1" applyAlignment="1" applyProtection="1">
      <alignment horizontal="left" vertical="center"/>
      <protection hidden="1" locked="0"/>
    </xf>
    <xf numFmtId="49" fontId="0" fillId="0" borderId="0" xfId="0" applyNumberFormat="1" applyFont="1" applyBorder="1" applyAlignment="1" applyProtection="1">
      <alignment vertical="center" wrapText="1"/>
      <protection hidden="1"/>
    </xf>
    <xf numFmtId="49" fontId="0" fillId="33" borderId="42" xfId="0" applyNumberFormat="1" applyFont="1" applyFill="1" applyBorder="1" applyAlignment="1" applyProtection="1">
      <alignment vertical="center"/>
      <protection hidden="1" locked="0"/>
    </xf>
    <xf numFmtId="49" fontId="0" fillId="33" borderId="42" xfId="0" applyNumberFormat="1" applyFont="1" applyFill="1" applyBorder="1" applyAlignment="1" applyProtection="1">
      <alignment vertical="center" wrapText="1"/>
      <protection hidden="1" locked="0"/>
    </xf>
    <xf numFmtId="49" fontId="0" fillId="33" borderId="31" xfId="0" applyNumberFormat="1" applyFont="1" applyFill="1" applyBorder="1" applyAlignment="1" applyProtection="1">
      <alignment vertical="center"/>
      <protection hidden="1" locked="0"/>
    </xf>
    <xf numFmtId="49" fontId="0" fillId="33" borderId="31" xfId="0" applyNumberFormat="1" applyFont="1" applyFill="1" applyBorder="1" applyAlignment="1" applyProtection="1">
      <alignment vertical="center" wrapText="1"/>
      <protection hidden="1" locked="0"/>
    </xf>
    <xf numFmtId="49" fontId="0" fillId="33" borderId="29" xfId="0" applyNumberFormat="1" applyFont="1" applyFill="1" applyBorder="1" applyAlignment="1" applyProtection="1">
      <alignment vertical="center" wrapText="1"/>
      <protection hidden="1" locked="0"/>
    </xf>
    <xf numFmtId="49" fontId="5" fillId="0" borderId="20" xfId="0" applyNumberFormat="1" applyFont="1" applyBorder="1" applyAlignment="1" applyProtection="1">
      <alignment vertical="center" wrapText="1"/>
      <protection/>
    </xf>
    <xf numFmtId="49" fontId="5" fillId="0" borderId="20" xfId="0" applyNumberFormat="1" applyFont="1" applyBorder="1" applyAlignment="1" applyProtection="1">
      <alignment vertical="center" wrapText="1" shrinkToFit="1"/>
      <protection/>
    </xf>
    <xf numFmtId="49" fontId="5" fillId="0" borderId="33" xfId="0" applyNumberFormat="1" applyFont="1" applyBorder="1" applyAlignment="1" applyProtection="1">
      <alignment vertical="center" wrapText="1"/>
      <protection/>
    </xf>
    <xf numFmtId="49" fontId="5" fillId="0" borderId="43" xfId="0" applyNumberFormat="1" applyFont="1" applyBorder="1" applyAlignment="1" applyProtection="1">
      <alignment vertical="center"/>
      <protection/>
    </xf>
    <xf numFmtId="49" fontId="0" fillId="33" borderId="23" xfId="0" applyNumberFormat="1" applyFont="1" applyFill="1" applyBorder="1" applyAlignment="1" applyProtection="1">
      <alignment vertical="center"/>
      <protection hidden="1" locked="0"/>
    </xf>
    <xf numFmtId="49" fontId="0" fillId="33" borderId="23" xfId="0" applyNumberFormat="1" applyFont="1" applyFill="1" applyBorder="1" applyAlignment="1" applyProtection="1">
      <alignment vertical="center" wrapText="1"/>
      <protection hidden="1" locked="0"/>
    </xf>
    <xf numFmtId="0" fontId="0" fillId="0" borderId="0" xfId="0" applyFont="1" applyFill="1" applyBorder="1" applyAlignment="1">
      <alignment vertical="top"/>
    </xf>
    <xf numFmtId="0" fontId="0" fillId="0" borderId="0" xfId="0" applyFont="1" applyFill="1" applyBorder="1" applyAlignment="1">
      <alignment vertical="center"/>
    </xf>
    <xf numFmtId="0" fontId="0" fillId="0" borderId="0" xfId="0"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wrapText="1"/>
      <protection locked="0"/>
    </xf>
    <xf numFmtId="0" fontId="0" fillId="0" borderId="0" xfId="0" applyFont="1" applyAlignment="1">
      <alignment vertical="center" wrapText="1"/>
    </xf>
    <xf numFmtId="0" fontId="0" fillId="0" borderId="0" xfId="0" applyFont="1" applyAlignment="1">
      <alignment wrapText="1"/>
    </xf>
    <xf numFmtId="0" fontId="5" fillId="0" borderId="0" xfId="0" applyFont="1" applyAlignment="1">
      <alignment horizontal="left" vertical="top"/>
    </xf>
    <xf numFmtId="0" fontId="0" fillId="33" borderId="0" xfId="0" applyNumberFormat="1" applyFont="1" applyFill="1" applyBorder="1" applyAlignment="1" applyProtection="1">
      <alignment vertical="top" wrapText="1"/>
      <protection locked="0"/>
    </xf>
    <xf numFmtId="49" fontId="0" fillId="0" borderId="0" xfId="0" applyNumberFormat="1" applyFont="1" applyAlignment="1" applyProtection="1">
      <alignment horizontal="left" vertical="top"/>
      <protection hidden="1"/>
    </xf>
    <xf numFmtId="49" fontId="5" fillId="0" borderId="44" xfId="0" applyNumberFormat="1" applyFont="1" applyBorder="1" applyAlignment="1" applyProtection="1">
      <alignment vertical="top" wrapText="1"/>
      <protection/>
    </xf>
    <xf numFmtId="49" fontId="5" fillId="0" borderId="44" xfId="0" applyNumberFormat="1" applyFont="1" applyBorder="1" applyAlignment="1" applyProtection="1">
      <alignment vertical="center"/>
      <protection/>
    </xf>
    <xf numFmtId="49" fontId="5" fillId="0" borderId="45" xfId="0" applyNumberFormat="1" applyFont="1" applyBorder="1" applyAlignment="1" applyProtection="1">
      <alignment vertical="center"/>
      <protection/>
    </xf>
    <xf numFmtId="0" fontId="0" fillId="0" borderId="0" xfId="0" applyNumberFormat="1" applyFont="1" applyFill="1" applyBorder="1" applyAlignment="1" applyProtection="1">
      <alignment horizontal="center" vertical="top" wrapText="1"/>
      <protection locked="0"/>
    </xf>
    <xf numFmtId="0" fontId="6" fillId="0" borderId="22" xfId="0" applyFont="1" applyBorder="1" applyAlignment="1" applyProtection="1">
      <alignment/>
      <protection locked="0"/>
    </xf>
    <xf numFmtId="0" fontId="6" fillId="0" borderId="21" xfId="0" applyFont="1" applyBorder="1" applyAlignment="1" applyProtection="1">
      <alignment/>
      <protection locked="0"/>
    </xf>
    <xf numFmtId="0" fontId="6" fillId="0" borderId="23" xfId="0" applyFont="1" applyBorder="1" applyAlignment="1" applyProtection="1">
      <alignment/>
      <protection locked="0"/>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0" fillId="0" borderId="0" xfId="0" applyNumberFormat="1" applyFont="1" applyAlignment="1" applyProtection="1">
      <alignment vertical="center"/>
      <protection/>
    </xf>
    <xf numFmtId="0" fontId="11"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2" fillId="0" borderId="0" xfId="0" applyNumberFormat="1" applyFont="1" applyAlignment="1" applyProtection="1">
      <alignment horizontal="center" vertical="center"/>
      <protection/>
    </xf>
    <xf numFmtId="0" fontId="3" fillId="0" borderId="0" xfId="0" applyNumberFormat="1" applyFont="1" applyBorder="1" applyAlignment="1" applyProtection="1">
      <alignment vertical="center"/>
      <protection/>
    </xf>
    <xf numFmtId="0" fontId="0" fillId="33" borderId="29" xfId="0" applyNumberFormat="1" applyFont="1" applyFill="1" applyBorder="1" applyAlignment="1" applyProtection="1">
      <alignment vertical="center"/>
      <protection/>
    </xf>
    <xf numFmtId="0" fontId="13" fillId="0" borderId="0" xfId="0" applyNumberFormat="1" applyFont="1" applyAlignment="1" applyProtection="1">
      <alignment vertical="center"/>
      <protection/>
    </xf>
    <xf numFmtId="0" fontId="13" fillId="0" borderId="0" xfId="0" applyNumberFormat="1" applyFont="1" applyBorder="1" applyAlignment="1" applyProtection="1">
      <alignment vertical="center"/>
      <protection/>
    </xf>
    <xf numFmtId="0" fontId="13"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0" fontId="0" fillId="0" borderId="0" xfId="0" applyFill="1" applyBorder="1" applyAlignment="1" applyProtection="1">
      <alignment vertical="center"/>
      <protection/>
    </xf>
    <xf numFmtId="0" fontId="0" fillId="33" borderId="29" xfId="0" applyNumberFormat="1" applyFont="1" applyFill="1" applyBorder="1" applyAlignment="1" applyProtection="1">
      <alignment vertical="center"/>
      <protection locked="0"/>
    </xf>
    <xf numFmtId="0" fontId="2" fillId="0" borderId="0" xfId="0" applyNumberFormat="1" applyFont="1" applyAlignment="1" applyProtection="1">
      <alignment vertical="center"/>
      <protection/>
    </xf>
    <xf numFmtId="0" fontId="3" fillId="0" borderId="0" xfId="0" applyNumberFormat="1" applyFont="1" applyAlignment="1" applyProtection="1">
      <alignment vertical="center"/>
      <protection/>
    </xf>
    <xf numFmtId="0" fontId="0" fillId="0" borderId="0" xfId="0" applyNumberFormat="1" applyFont="1" applyBorder="1" applyAlignment="1" applyProtection="1">
      <alignment vertical="center"/>
      <protection/>
    </xf>
    <xf numFmtId="0" fontId="0" fillId="0" borderId="24" xfId="0" applyNumberFormat="1" applyFont="1" applyBorder="1" applyAlignment="1" applyProtection="1">
      <alignment vertical="center"/>
      <protection/>
    </xf>
    <xf numFmtId="0" fontId="0" fillId="0" borderId="0" xfId="0" applyNumberFormat="1" applyFont="1" applyAlignment="1" applyProtection="1">
      <alignment horizontal="center" vertical="center"/>
      <protection/>
    </xf>
    <xf numFmtId="0" fontId="15"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0" fontId="13" fillId="0" borderId="29" xfId="0" applyNumberFormat="1" applyFont="1" applyBorder="1" applyAlignment="1" applyProtection="1">
      <alignment horizontal="center" vertical="center"/>
      <protection/>
    </xf>
    <xf numFmtId="0" fontId="16" fillId="0" borderId="0" xfId="0" applyNumberFormat="1" applyFont="1" applyBorder="1" applyAlignment="1" applyProtection="1">
      <alignment horizontal="center" vertical="center"/>
      <protection/>
    </xf>
    <xf numFmtId="0" fontId="0" fillId="0" borderId="0" xfId="0" applyNumberFormat="1" applyFont="1" applyBorder="1" applyAlignment="1" applyProtection="1">
      <alignment vertical="center" wrapText="1"/>
      <protection/>
    </xf>
    <xf numFmtId="0" fontId="0" fillId="0" borderId="23" xfId="0" applyNumberFormat="1" applyFont="1" applyBorder="1" applyAlignment="1" applyProtection="1">
      <alignment vertical="center"/>
      <protection/>
    </xf>
    <xf numFmtId="0" fontId="0" fillId="0" borderId="0" xfId="0" applyNumberFormat="1" applyFont="1" applyBorder="1" applyAlignment="1" applyProtection="1">
      <alignment horizontal="center" vertical="center" wrapText="1"/>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0" fontId="18" fillId="0" borderId="0" xfId="0" applyFont="1" applyAlignment="1" applyProtection="1">
      <alignment/>
      <protection/>
    </xf>
    <xf numFmtId="0" fontId="18" fillId="0" borderId="0" xfId="0" applyFont="1" applyAlignment="1" applyProtection="1">
      <alignment wrapText="1"/>
      <protection/>
    </xf>
    <xf numFmtId="49" fontId="18" fillId="0" borderId="0" xfId="0" applyNumberFormat="1" applyFont="1" applyAlignment="1" applyProtection="1">
      <alignment/>
      <protection/>
    </xf>
    <xf numFmtId="0" fontId="13" fillId="0" borderId="0" xfId="0" applyFont="1" applyAlignment="1" applyProtection="1">
      <alignment/>
      <protection/>
    </xf>
    <xf numFmtId="0" fontId="0" fillId="34" borderId="0" xfId="0" applyFill="1" applyBorder="1" applyAlignment="1">
      <alignment/>
    </xf>
    <xf numFmtId="0" fontId="18" fillId="0" borderId="0" xfId="0" applyFont="1" applyAlignment="1" applyProtection="1">
      <alignment vertical="center"/>
      <protection/>
    </xf>
    <xf numFmtId="0" fontId="18" fillId="0" borderId="0" xfId="0" applyFont="1" applyAlignment="1" applyProtection="1">
      <alignment vertical="center" wrapText="1"/>
      <protection/>
    </xf>
    <xf numFmtId="49" fontId="18" fillId="0" borderId="0" xfId="0" applyNumberFormat="1" applyFont="1" applyAlignment="1" applyProtection="1">
      <alignment vertical="center"/>
      <protection/>
    </xf>
    <xf numFmtId="49" fontId="18" fillId="35" borderId="46" xfId="0" applyNumberFormat="1" applyFont="1" applyFill="1" applyBorder="1" applyAlignment="1" applyProtection="1">
      <alignment horizontal="center" vertical="center" wrapText="1"/>
      <protection/>
    </xf>
    <xf numFmtId="49" fontId="18" fillId="35" borderId="29" xfId="0" applyNumberFormat="1" applyFont="1" applyFill="1" applyBorder="1" applyAlignment="1" applyProtection="1">
      <alignment horizontal="center" vertical="center" wrapText="1"/>
      <protection/>
    </xf>
    <xf numFmtId="165" fontId="21" fillId="36" borderId="29" xfId="0" applyNumberFormat="1" applyFont="1" applyFill="1" applyBorder="1" applyAlignment="1" applyProtection="1">
      <alignment horizontal="center" vertical="center"/>
      <protection/>
    </xf>
    <xf numFmtId="165" fontId="22" fillId="36" borderId="29" xfId="0" applyNumberFormat="1" applyFont="1" applyFill="1" applyBorder="1" applyAlignment="1" applyProtection="1">
      <alignment horizontal="center" vertical="center"/>
      <protection/>
    </xf>
    <xf numFmtId="165" fontId="18" fillId="33" borderId="29" xfId="0" applyNumberFormat="1" applyFont="1" applyFill="1" applyBorder="1" applyAlignment="1" applyProtection="1">
      <alignment horizontal="center" vertical="center"/>
      <protection locked="0"/>
    </xf>
    <xf numFmtId="165" fontId="21" fillId="33" borderId="29" xfId="0" applyNumberFormat="1" applyFont="1" applyFill="1" applyBorder="1" applyAlignment="1" applyProtection="1">
      <alignment horizontal="center" vertical="center"/>
      <protection/>
    </xf>
    <xf numFmtId="165" fontId="18" fillId="0" borderId="0" xfId="0" applyNumberFormat="1" applyFont="1" applyAlignment="1" applyProtection="1">
      <alignment/>
      <protection/>
    </xf>
    <xf numFmtId="0" fontId="5" fillId="0" borderId="0" xfId="0" applyFont="1" applyBorder="1" applyAlignment="1" applyProtection="1">
      <alignment horizontal="center" vertical="center"/>
      <protection/>
    </xf>
    <xf numFmtId="0" fontId="22" fillId="35" borderId="46" xfId="0" applyFont="1" applyFill="1" applyBorder="1" applyAlignment="1" applyProtection="1">
      <alignment horizontal="center" vertical="center" wrapText="1"/>
      <protection/>
    </xf>
    <xf numFmtId="49" fontId="22" fillId="35" borderId="46" xfId="0" applyNumberFormat="1" applyFont="1" applyFill="1" applyBorder="1" applyAlignment="1" applyProtection="1">
      <alignment horizontal="center" vertical="center" wrapText="1"/>
      <protection/>
    </xf>
    <xf numFmtId="0" fontId="22" fillId="0" borderId="29" xfId="0" applyFont="1" applyBorder="1" applyAlignment="1" applyProtection="1">
      <alignment horizontal="left" vertical="center"/>
      <protection/>
    </xf>
    <xf numFmtId="0" fontId="21" fillId="0" borderId="31" xfId="0" applyFont="1" applyBorder="1" applyAlignment="1" applyProtection="1">
      <alignment vertical="center" wrapText="1" shrinkToFit="1"/>
      <protection/>
    </xf>
    <xf numFmtId="49" fontId="22" fillId="0" borderId="29" xfId="0" applyNumberFormat="1" applyFont="1" applyBorder="1" applyAlignment="1" applyProtection="1">
      <alignment horizontal="center" vertical="center"/>
      <protection/>
    </xf>
    <xf numFmtId="0" fontId="18" fillId="0" borderId="29" xfId="0" applyFont="1" applyBorder="1" applyAlignment="1" applyProtection="1">
      <alignment horizontal="left" vertical="center"/>
      <protection/>
    </xf>
    <xf numFmtId="0" fontId="18" fillId="0" borderId="31" xfId="0" applyFont="1" applyBorder="1" applyAlignment="1" applyProtection="1">
      <alignment vertical="center" wrapText="1" shrinkToFit="1"/>
      <protection/>
    </xf>
    <xf numFmtId="49" fontId="18" fillId="0" borderId="29" xfId="0" applyNumberFormat="1" applyFont="1" applyBorder="1" applyAlignment="1" applyProtection="1">
      <alignment horizontal="center" vertical="center"/>
      <protection/>
    </xf>
    <xf numFmtId="0" fontId="18" fillId="0" borderId="29" xfId="0" applyFont="1" applyBorder="1" applyAlignment="1" applyProtection="1">
      <alignment horizontal="right" vertical="center"/>
      <protection/>
    </xf>
    <xf numFmtId="165" fontId="22" fillId="33" borderId="29" xfId="0" applyNumberFormat="1" applyFont="1" applyFill="1" applyBorder="1" applyAlignment="1" applyProtection="1">
      <alignment horizontal="center" vertical="center"/>
      <protection locked="0"/>
    </xf>
    <xf numFmtId="0" fontId="22" fillId="0" borderId="0" xfId="0" applyFont="1" applyAlignment="1" applyProtection="1">
      <alignment/>
      <protection/>
    </xf>
    <xf numFmtId="165" fontId="21" fillId="0" borderId="0" xfId="0" applyNumberFormat="1" applyFont="1" applyFill="1" applyBorder="1" applyAlignment="1" applyProtection="1">
      <alignment horizontal="right" vertical="center"/>
      <protection/>
    </xf>
    <xf numFmtId="0" fontId="22" fillId="0" borderId="29" xfId="0" applyFont="1" applyBorder="1" applyAlignment="1" applyProtection="1">
      <alignment horizontal="center" vertical="center"/>
      <protection/>
    </xf>
    <xf numFmtId="0" fontId="18" fillId="0" borderId="29" xfId="0" applyFont="1" applyBorder="1" applyAlignment="1" applyProtection="1">
      <alignment horizontal="center" vertical="center"/>
      <protection/>
    </xf>
    <xf numFmtId="0" fontId="18" fillId="0" borderId="0" xfId="0" applyFont="1" applyBorder="1" applyAlignment="1" applyProtection="1">
      <alignment/>
      <protection/>
    </xf>
    <xf numFmtId="0" fontId="18" fillId="0" borderId="0" xfId="0" applyFont="1" applyBorder="1" applyAlignment="1" applyProtection="1">
      <alignment wrapText="1"/>
      <protection/>
    </xf>
    <xf numFmtId="0" fontId="18" fillId="0" borderId="0" xfId="0" applyFont="1" applyFill="1" applyBorder="1" applyAlignment="1" applyProtection="1">
      <alignment horizontal="center" vertical="center" wrapText="1"/>
      <protection/>
    </xf>
    <xf numFmtId="0" fontId="18" fillId="35" borderId="46" xfId="0" applyFont="1" applyFill="1" applyBorder="1" applyAlignment="1" applyProtection="1">
      <alignment horizontal="center" vertical="center" wrapText="1"/>
      <protection/>
    </xf>
    <xf numFmtId="49" fontId="21" fillId="0" borderId="29" xfId="0" applyNumberFormat="1" applyFont="1" applyBorder="1" applyAlignment="1" applyProtection="1">
      <alignment vertical="center" wrapText="1" shrinkToFit="1"/>
      <protection/>
    </xf>
    <xf numFmtId="165" fontId="21" fillId="36" borderId="29" xfId="0" applyNumberFormat="1" applyFont="1" applyFill="1" applyBorder="1" applyAlignment="1" applyProtection="1">
      <alignment horizontal="center" vertical="center"/>
      <protection locked="0"/>
    </xf>
    <xf numFmtId="165" fontId="21" fillId="0" borderId="0" xfId="0" applyNumberFormat="1" applyFont="1" applyFill="1" applyBorder="1" applyAlignment="1" applyProtection="1">
      <alignment horizontal="center" vertical="center"/>
      <protection locked="0"/>
    </xf>
    <xf numFmtId="165" fontId="21" fillId="0" borderId="0" xfId="0" applyNumberFormat="1" applyFont="1" applyFill="1" applyBorder="1" applyAlignment="1" applyProtection="1">
      <alignment horizontal="center" vertical="center"/>
      <protection/>
    </xf>
    <xf numFmtId="49" fontId="18" fillId="0" borderId="29" xfId="0" applyNumberFormat="1" applyFont="1" applyBorder="1" applyAlignment="1" applyProtection="1">
      <alignment vertical="center" wrapText="1" shrinkToFit="1"/>
      <protection/>
    </xf>
    <xf numFmtId="165" fontId="18" fillId="0" borderId="0" xfId="0" applyNumberFormat="1" applyFont="1" applyFill="1" applyBorder="1" applyAlignment="1" applyProtection="1">
      <alignment horizontal="center" vertical="center"/>
      <protection locked="0"/>
    </xf>
    <xf numFmtId="49" fontId="18" fillId="0" borderId="31" xfId="0" applyNumberFormat="1" applyFont="1" applyBorder="1" applyAlignment="1" applyProtection="1">
      <alignment vertical="center" wrapText="1" shrinkToFit="1"/>
      <protection/>
    </xf>
    <xf numFmtId="165" fontId="18" fillId="33" borderId="29" xfId="0" applyNumberFormat="1" applyFont="1" applyFill="1" applyBorder="1" applyAlignment="1" applyProtection="1">
      <alignment horizontal="center" vertical="center"/>
      <protection/>
    </xf>
    <xf numFmtId="165" fontId="18" fillId="0" borderId="0" xfId="0" applyNumberFormat="1" applyFont="1" applyFill="1" applyBorder="1" applyAlignment="1" applyProtection="1">
      <alignment horizontal="center" vertical="center"/>
      <protection/>
    </xf>
    <xf numFmtId="49" fontId="21" fillId="0" borderId="31" xfId="0" applyNumberFormat="1" applyFont="1" applyBorder="1" applyAlignment="1" applyProtection="1">
      <alignment vertical="center" wrapText="1" shrinkToFit="1"/>
      <protection/>
    </xf>
    <xf numFmtId="165" fontId="22" fillId="0" borderId="0" xfId="0" applyNumberFormat="1" applyFont="1" applyFill="1" applyBorder="1" applyAlignment="1" applyProtection="1">
      <alignment horizontal="center" vertical="center"/>
      <protection/>
    </xf>
    <xf numFmtId="49" fontId="22" fillId="0" borderId="29" xfId="0" applyNumberFormat="1" applyFont="1" applyBorder="1" applyAlignment="1" applyProtection="1">
      <alignment vertical="center"/>
      <protection/>
    </xf>
    <xf numFmtId="0" fontId="0" fillId="0" borderId="0" xfId="0" applyFill="1" applyBorder="1" applyAlignment="1">
      <alignment vertical="center"/>
    </xf>
    <xf numFmtId="0" fontId="18" fillId="0" borderId="0" xfId="0" applyNumberFormat="1" applyFont="1" applyAlignment="1" applyProtection="1">
      <alignment vertical="center"/>
      <protection/>
    </xf>
    <xf numFmtId="0" fontId="23" fillId="0" borderId="0" xfId="0" applyNumberFormat="1" applyFont="1" applyBorder="1" applyAlignment="1" applyProtection="1">
      <alignment vertical="center"/>
      <protection/>
    </xf>
    <xf numFmtId="0" fontId="24" fillId="0" borderId="0" xfId="0" applyNumberFormat="1" applyFont="1" applyBorder="1" applyAlignment="1" applyProtection="1">
      <alignment vertical="center" wrapText="1"/>
      <protection/>
    </xf>
    <xf numFmtId="0" fontId="19" fillId="0" borderId="0" xfId="0" applyNumberFormat="1" applyFont="1" applyAlignment="1" applyProtection="1">
      <alignment horizontal="center" vertical="center"/>
      <protection/>
    </xf>
    <xf numFmtId="0" fontId="18" fillId="0" borderId="28" xfId="0" applyNumberFormat="1" applyFont="1" applyBorder="1" applyAlignment="1" applyProtection="1">
      <alignment horizontal="center" vertical="center" wrapText="1"/>
      <protection/>
    </xf>
    <xf numFmtId="0" fontId="22" fillId="33" borderId="28" xfId="0" applyNumberFormat="1" applyFont="1" applyFill="1" applyBorder="1" applyAlignment="1" applyProtection="1">
      <alignment vertical="center" wrapText="1"/>
      <protection locked="0"/>
    </xf>
    <xf numFmtId="0" fontId="18" fillId="0" borderId="29" xfId="0" applyNumberFormat="1" applyFont="1" applyBorder="1" applyAlignment="1" applyProtection="1">
      <alignment horizontal="center" vertical="center" wrapText="1"/>
      <protection/>
    </xf>
    <xf numFmtId="0" fontId="18" fillId="33" borderId="29" xfId="0" applyNumberFormat="1" applyFont="1" applyFill="1" applyBorder="1" applyAlignment="1" applyProtection="1">
      <alignment vertical="center" wrapText="1"/>
      <protection locked="0"/>
    </xf>
    <xf numFmtId="0" fontId="25" fillId="33" borderId="29" xfId="0" applyNumberFormat="1" applyFont="1" applyFill="1" applyBorder="1" applyAlignment="1" applyProtection="1">
      <alignment vertical="center" wrapText="1"/>
      <protection locked="0"/>
    </xf>
    <xf numFmtId="0" fontId="22" fillId="0" borderId="29" xfId="0" applyNumberFormat="1" applyFont="1" applyBorder="1" applyAlignment="1" applyProtection="1">
      <alignment horizontal="center" vertical="center" wrapText="1"/>
      <protection/>
    </xf>
    <xf numFmtId="0" fontId="26" fillId="36" borderId="29" xfId="0" applyNumberFormat="1" applyFont="1" applyFill="1" applyBorder="1" applyAlignment="1" applyProtection="1">
      <alignment horizontal="center" vertical="center" wrapText="1"/>
      <protection/>
    </xf>
    <xf numFmtId="0" fontId="19" fillId="0" borderId="0" xfId="0" applyNumberFormat="1" applyFont="1" applyAlignment="1" applyProtection="1">
      <alignment vertical="center"/>
      <protection/>
    </xf>
    <xf numFmtId="0" fontId="19" fillId="0" borderId="29" xfId="0" applyNumberFormat="1" applyFont="1" applyBorder="1" applyAlignment="1" applyProtection="1">
      <alignment horizontal="center" vertical="center" wrapText="1"/>
      <protection/>
    </xf>
    <xf numFmtId="0" fontId="18" fillId="33" borderId="29" xfId="0" applyNumberFormat="1" applyFont="1" applyFill="1" applyBorder="1" applyAlignment="1" applyProtection="1">
      <alignment horizontal="right" vertical="center" wrapText="1"/>
      <protection locked="0"/>
    </xf>
    <xf numFmtId="0" fontId="19" fillId="36" borderId="29" xfId="0" applyNumberFormat="1" applyFont="1" applyFill="1" applyBorder="1" applyAlignment="1" applyProtection="1">
      <alignment horizontal="center" vertical="center" wrapText="1"/>
      <protection/>
    </xf>
    <xf numFmtId="0" fontId="22" fillId="36" borderId="29" xfId="0" applyNumberFormat="1" applyFont="1" applyFill="1" applyBorder="1" applyAlignment="1" applyProtection="1">
      <alignment horizontal="center" vertical="center" wrapText="1"/>
      <protection/>
    </xf>
    <xf numFmtId="0" fontId="27" fillId="0" borderId="29" xfId="0" applyNumberFormat="1" applyFont="1" applyBorder="1" applyAlignment="1" applyProtection="1">
      <alignment horizontal="center" vertical="center" wrapText="1"/>
      <protection/>
    </xf>
    <xf numFmtId="0" fontId="19" fillId="33" borderId="29" xfId="0" applyNumberFormat="1" applyFont="1" applyFill="1" applyBorder="1" applyAlignment="1" applyProtection="1">
      <alignment horizontal="right" vertical="center" wrapText="1"/>
      <protection locked="0"/>
    </xf>
    <xf numFmtId="0" fontId="18" fillId="0" borderId="0" xfId="0" applyNumberFormat="1" applyFont="1" applyAlignment="1" applyProtection="1">
      <alignment vertical="center" wrapText="1"/>
      <protection/>
    </xf>
    <xf numFmtId="0" fontId="18" fillId="0" borderId="0" xfId="0" applyNumberFormat="1" applyFont="1" applyAlignment="1" applyProtection="1">
      <alignment horizontal="right" vertical="center" wrapText="1"/>
      <protection/>
    </xf>
    <xf numFmtId="0" fontId="18" fillId="0" borderId="28" xfId="0" applyFont="1" applyBorder="1" applyAlignment="1" applyProtection="1">
      <alignment horizontal="center" vertical="top"/>
      <protection/>
    </xf>
    <xf numFmtId="0" fontId="27" fillId="0" borderId="29" xfId="0" applyFont="1" applyBorder="1" applyAlignment="1" applyProtection="1">
      <alignment horizontal="center" vertical="top"/>
      <protection/>
    </xf>
    <xf numFmtId="0" fontId="18" fillId="0" borderId="29" xfId="0" applyFont="1" applyBorder="1" applyAlignment="1" applyProtection="1">
      <alignment horizontal="center" vertical="top"/>
      <protection/>
    </xf>
    <xf numFmtId="0" fontId="18" fillId="0" borderId="29" xfId="0" applyFont="1" applyBorder="1" applyAlignment="1" applyProtection="1">
      <alignment horizontal="center" vertical="center" wrapText="1"/>
      <protection/>
    </xf>
    <xf numFmtId="165" fontId="18" fillId="33" borderId="29" xfId="0" applyNumberFormat="1" applyFont="1" applyFill="1" applyBorder="1" applyAlignment="1" applyProtection="1">
      <alignment horizontal="center" vertical="center" wrapText="1"/>
      <protection locked="0"/>
    </xf>
    <xf numFmtId="165" fontId="19" fillId="36" borderId="29" xfId="0" applyNumberFormat="1" applyFont="1" applyFill="1" applyBorder="1" applyAlignment="1" applyProtection="1">
      <alignment horizontal="center" vertical="center" wrapText="1"/>
      <protection/>
    </xf>
    <xf numFmtId="165" fontId="19" fillId="36" borderId="29" xfId="0" applyNumberFormat="1" applyFont="1" applyFill="1" applyBorder="1" applyAlignment="1" applyProtection="1">
      <alignment horizontal="center" vertical="center"/>
      <protection/>
    </xf>
    <xf numFmtId="165" fontId="18" fillId="33" borderId="29" xfId="0" applyNumberFormat="1" applyFont="1" applyFill="1" applyBorder="1" applyAlignment="1" applyProtection="1">
      <alignment horizontal="right" vertical="center"/>
      <protection locked="0"/>
    </xf>
    <xf numFmtId="165" fontId="18" fillId="33" borderId="29" xfId="0" applyNumberFormat="1" applyFont="1" applyFill="1" applyBorder="1" applyAlignment="1" applyProtection="1">
      <alignment horizontal="right" vertical="center" wrapText="1"/>
      <protection locked="0"/>
    </xf>
    <xf numFmtId="0" fontId="18" fillId="0" borderId="29" xfId="0" applyFont="1" applyFill="1" applyBorder="1" applyAlignment="1" applyProtection="1">
      <alignment horizontal="center" vertical="center"/>
      <protection/>
    </xf>
    <xf numFmtId="0" fontId="22" fillId="0" borderId="29" xfId="0" applyFont="1" applyFill="1" applyBorder="1" applyAlignment="1" applyProtection="1">
      <alignment horizontal="center" vertical="center"/>
      <protection/>
    </xf>
    <xf numFmtId="165" fontId="19" fillId="36" borderId="29" xfId="0" applyNumberFormat="1" applyFont="1" applyFill="1" applyBorder="1" applyAlignment="1" applyProtection="1">
      <alignment horizontal="right" vertical="center"/>
      <protection/>
    </xf>
    <xf numFmtId="0" fontId="19" fillId="0" borderId="29" xfId="0" applyFont="1" applyFill="1" applyBorder="1" applyAlignment="1" applyProtection="1">
      <alignment horizontal="center" vertical="center"/>
      <protection/>
    </xf>
    <xf numFmtId="0" fontId="27" fillId="0" borderId="29" xfId="0" applyFont="1" applyFill="1" applyBorder="1" applyAlignment="1" applyProtection="1">
      <alignment horizontal="center" vertical="center"/>
      <protection/>
    </xf>
    <xf numFmtId="165" fontId="22" fillId="36" borderId="29" xfId="0" applyNumberFormat="1" applyFont="1" applyFill="1" applyBorder="1" applyAlignment="1" applyProtection="1">
      <alignment horizontal="right" vertical="center"/>
      <protection/>
    </xf>
    <xf numFmtId="165" fontId="19" fillId="33" borderId="29" xfId="0" applyNumberFormat="1" applyFont="1" applyFill="1" applyBorder="1" applyAlignment="1" applyProtection="1">
      <alignment horizontal="right" vertical="center"/>
      <protection locked="0"/>
    </xf>
    <xf numFmtId="0" fontId="18" fillId="0" borderId="0" xfId="0" applyFont="1" applyAlignment="1" applyProtection="1">
      <alignment/>
      <protection locked="0"/>
    </xf>
    <xf numFmtId="0" fontId="13" fillId="0" borderId="0" xfId="0" applyFont="1" applyAlignment="1" applyProtection="1">
      <alignment/>
      <protection locked="0"/>
    </xf>
    <xf numFmtId="49" fontId="18" fillId="0" borderId="29" xfId="0" applyNumberFormat="1" applyFont="1" applyBorder="1" applyAlignment="1" applyProtection="1">
      <alignment horizontal="center" vertical="center"/>
      <protection locked="0"/>
    </xf>
    <xf numFmtId="165" fontId="21" fillId="33" borderId="29" xfId="0" applyNumberFormat="1" applyFont="1" applyFill="1" applyBorder="1" applyAlignment="1" applyProtection="1">
      <alignment horizontal="right" vertical="center"/>
      <protection locked="0"/>
    </xf>
    <xf numFmtId="0" fontId="21" fillId="0" borderId="0" xfId="0" applyFont="1" applyAlignment="1" applyProtection="1">
      <alignment wrapText="1"/>
      <protection/>
    </xf>
    <xf numFmtId="49" fontId="20" fillId="0" borderId="0" xfId="0" applyNumberFormat="1" applyFont="1" applyFill="1" applyBorder="1" applyAlignment="1" applyProtection="1">
      <alignment horizontal="center" vertical="center" wrapText="1"/>
      <protection/>
    </xf>
    <xf numFmtId="49" fontId="18" fillId="0" borderId="0" xfId="0" applyNumberFormat="1" applyFont="1" applyFill="1" applyBorder="1" applyAlignment="1" applyProtection="1">
      <alignment horizontal="center" vertical="center" wrapText="1"/>
      <protection/>
    </xf>
    <xf numFmtId="165" fontId="21" fillId="0" borderId="0" xfId="0" applyNumberFormat="1" applyFont="1" applyFill="1" applyBorder="1" applyAlignment="1" applyProtection="1">
      <alignment horizontal="right" vertical="center"/>
      <protection locked="0"/>
    </xf>
    <xf numFmtId="165" fontId="18" fillId="0" borderId="0" xfId="0" applyNumberFormat="1" applyFont="1" applyFill="1" applyBorder="1" applyAlignment="1" applyProtection="1">
      <alignment horizontal="right" vertical="center"/>
      <protection locked="0"/>
    </xf>
    <xf numFmtId="0" fontId="19" fillId="0" borderId="0" xfId="0" applyFont="1" applyBorder="1" applyAlignment="1" applyProtection="1">
      <alignment horizontal="center" vertical="center"/>
      <protection/>
    </xf>
    <xf numFmtId="0" fontId="21" fillId="0" borderId="0" xfId="0" applyFont="1" applyAlignment="1" applyProtection="1">
      <alignment wrapText="1"/>
      <protection locked="0"/>
    </xf>
    <xf numFmtId="49" fontId="18" fillId="0" borderId="0" xfId="0" applyNumberFormat="1" applyFont="1" applyAlignment="1" applyProtection="1">
      <alignment/>
      <protection locked="0"/>
    </xf>
    <xf numFmtId="165" fontId="18" fillId="0" borderId="0" xfId="0" applyNumberFormat="1" applyFont="1" applyAlignment="1" applyProtection="1">
      <alignment/>
      <protection locked="0"/>
    </xf>
    <xf numFmtId="0" fontId="18" fillId="0" borderId="0" xfId="0" applyFont="1" applyAlignment="1" applyProtection="1">
      <alignment wrapText="1"/>
      <protection locked="0"/>
    </xf>
    <xf numFmtId="0" fontId="22" fillId="0" borderId="0" xfId="0" applyFont="1" applyAlignment="1" applyProtection="1">
      <alignment horizontal="center"/>
      <protection locked="0"/>
    </xf>
    <xf numFmtId="0" fontId="22" fillId="0" borderId="0" xfId="0" applyFont="1" applyAlignment="1" applyProtection="1">
      <alignment horizontal="center"/>
      <protection/>
    </xf>
    <xf numFmtId="49" fontId="18" fillId="0" borderId="0" xfId="0" applyNumberFormat="1" applyFont="1" applyAlignment="1" applyProtection="1">
      <alignment vertical="center"/>
      <protection locked="0"/>
    </xf>
    <xf numFmtId="49" fontId="19"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locked="0"/>
    </xf>
    <xf numFmtId="0" fontId="18" fillId="0" borderId="0" xfId="0" applyFont="1" applyFill="1" applyBorder="1" applyAlignment="1" applyProtection="1">
      <alignment/>
      <protection locked="0"/>
    </xf>
    <xf numFmtId="0" fontId="18" fillId="0" borderId="0" xfId="0" applyFont="1" applyFill="1" applyBorder="1" applyAlignment="1" applyProtection="1">
      <alignment/>
      <protection/>
    </xf>
    <xf numFmtId="49" fontId="18" fillId="0" borderId="47" xfId="0" applyNumberFormat="1" applyFont="1" applyBorder="1" applyAlignment="1" applyProtection="1">
      <alignment horizontal="center" vertical="center"/>
      <protection locked="0"/>
    </xf>
    <xf numFmtId="0" fontId="18" fillId="33" borderId="28" xfId="0" applyFont="1" applyFill="1" applyBorder="1" applyAlignment="1" applyProtection="1">
      <alignment horizontal="center" vertical="center"/>
      <protection locked="0"/>
    </xf>
    <xf numFmtId="0" fontId="22" fillId="0" borderId="0" xfId="0" applyFont="1" applyAlignment="1" applyProtection="1">
      <alignment/>
      <protection locked="0"/>
    </xf>
    <xf numFmtId="49" fontId="18" fillId="0" borderId="44" xfId="0" applyNumberFormat="1" applyFont="1" applyBorder="1" applyAlignment="1" applyProtection="1">
      <alignment horizontal="center" vertical="center"/>
      <protection locked="0"/>
    </xf>
    <xf numFmtId="0" fontId="18" fillId="33" borderId="29" xfId="0" applyFont="1" applyFill="1" applyBorder="1" applyAlignment="1" applyProtection="1">
      <alignment horizontal="center" vertical="center"/>
      <protection locked="0"/>
    </xf>
    <xf numFmtId="0" fontId="18" fillId="0" borderId="0" xfId="0" applyFont="1" applyAlignment="1" applyProtection="1">
      <alignment vertical="center"/>
      <protection locked="0"/>
    </xf>
    <xf numFmtId="0" fontId="18" fillId="0" borderId="0" xfId="0" applyFont="1" applyAlignment="1" applyProtection="1">
      <alignment vertical="center" wrapText="1"/>
      <protection locked="0"/>
    </xf>
    <xf numFmtId="49" fontId="18" fillId="0" borderId="0" xfId="0" applyNumberFormat="1"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0" xfId="0" applyFont="1" applyBorder="1" applyAlignment="1" applyProtection="1">
      <alignment/>
      <protection locked="0"/>
    </xf>
    <xf numFmtId="0" fontId="19" fillId="0" borderId="0" xfId="0" applyFont="1" applyAlignment="1" applyProtection="1">
      <alignment horizontal="center" vertical="center"/>
      <protection/>
    </xf>
    <xf numFmtId="0" fontId="19" fillId="0" borderId="0"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3" fillId="0" borderId="0" xfId="0" applyNumberFormat="1" applyFont="1" applyFill="1" applyBorder="1" applyAlignment="1" applyProtection="1">
      <alignment vertical="center"/>
      <protection locked="0"/>
    </xf>
    <xf numFmtId="0" fontId="18" fillId="35" borderId="39" xfId="0" applyFont="1" applyFill="1" applyBorder="1" applyAlignment="1" applyProtection="1">
      <alignment horizontal="center" vertical="center" wrapText="1"/>
      <protection/>
    </xf>
    <xf numFmtId="0" fontId="18" fillId="35" borderId="48" xfId="0" applyFont="1" applyFill="1" applyBorder="1" applyAlignment="1" applyProtection="1">
      <alignment horizontal="center" vertical="center" wrapText="1"/>
      <protection/>
    </xf>
    <xf numFmtId="49" fontId="18" fillId="0" borderId="28" xfId="0" applyNumberFormat="1" applyFont="1" applyBorder="1" applyAlignment="1" applyProtection="1">
      <alignment horizontal="center" vertical="center"/>
      <protection locked="0"/>
    </xf>
    <xf numFmtId="0" fontId="18" fillId="33" borderId="28" xfId="0" applyFont="1" applyFill="1" applyBorder="1" applyAlignment="1" applyProtection="1">
      <alignment horizontal="center"/>
      <protection locked="0"/>
    </xf>
    <xf numFmtId="0" fontId="22" fillId="0" borderId="0" xfId="0" applyFont="1" applyFill="1" applyBorder="1" applyAlignment="1" applyProtection="1">
      <alignment/>
      <protection locked="0"/>
    </xf>
    <xf numFmtId="0" fontId="18" fillId="33" borderId="29" xfId="0" applyFont="1" applyFill="1" applyBorder="1" applyAlignment="1" applyProtection="1">
      <alignment horizontal="center"/>
      <protection locked="0"/>
    </xf>
    <xf numFmtId="49" fontId="22" fillId="0" borderId="29" xfId="0" applyNumberFormat="1" applyFont="1" applyBorder="1" applyAlignment="1" applyProtection="1">
      <alignment horizontal="center" vertical="center"/>
      <protection locked="0"/>
    </xf>
    <xf numFmtId="0" fontId="18" fillId="0" borderId="0" xfId="0" applyFont="1" applyBorder="1" applyAlignment="1" applyProtection="1">
      <alignment vertical="center" wrapText="1" shrinkToFit="1"/>
      <protection locked="0"/>
    </xf>
    <xf numFmtId="0" fontId="22" fillId="0" borderId="0" xfId="0" applyFont="1" applyBorder="1" applyAlignment="1" applyProtection="1">
      <alignment vertical="center" wrapText="1" shrinkToFit="1"/>
      <protection locked="0"/>
    </xf>
    <xf numFmtId="0" fontId="18" fillId="0" borderId="29" xfId="0" applyFont="1" applyBorder="1" applyAlignment="1" applyProtection="1">
      <alignment horizontal="center"/>
      <protection locked="0"/>
    </xf>
    <xf numFmtId="0" fontId="18" fillId="0" borderId="29" xfId="0" applyFont="1" applyBorder="1" applyAlignment="1" applyProtection="1">
      <alignment/>
      <protection locked="0"/>
    </xf>
    <xf numFmtId="0" fontId="18" fillId="0" borderId="0" xfId="0" applyFont="1" applyBorder="1" applyAlignment="1" applyProtection="1">
      <alignment horizontal="left"/>
      <protection locked="0"/>
    </xf>
    <xf numFmtId="0" fontId="18" fillId="0" borderId="0" xfId="0" applyFont="1" applyBorder="1" applyAlignment="1" applyProtection="1">
      <alignment horizontal="left" wrapText="1"/>
      <protection locked="0"/>
    </xf>
    <xf numFmtId="0" fontId="18" fillId="0" borderId="0" xfId="0" applyFont="1" applyBorder="1" applyAlignment="1" applyProtection="1">
      <alignment horizontal="center"/>
      <protection locked="0"/>
    </xf>
    <xf numFmtId="0" fontId="30" fillId="0" borderId="20" xfId="0" applyFont="1" applyFill="1" applyBorder="1" applyAlignment="1">
      <alignment/>
    </xf>
    <xf numFmtId="0" fontId="30" fillId="0" borderId="11" xfId="0" applyFont="1" applyFill="1" applyBorder="1" applyAlignment="1">
      <alignment/>
    </xf>
    <xf numFmtId="0" fontId="31" fillId="0" borderId="36" xfId="0" applyFont="1" applyBorder="1" applyAlignment="1">
      <alignment/>
    </xf>
    <xf numFmtId="0" fontId="32" fillId="0" borderId="32" xfId="0" applyFont="1" applyBorder="1" applyAlignment="1">
      <alignment/>
    </xf>
    <xf numFmtId="0" fontId="31" fillId="0" borderId="37" xfId="0" applyFont="1" applyBorder="1" applyAlignment="1">
      <alignment/>
    </xf>
    <xf numFmtId="0" fontId="33" fillId="0" borderId="32" xfId="0" applyFont="1" applyBorder="1" applyAlignment="1">
      <alignment/>
    </xf>
    <xf numFmtId="0" fontId="31" fillId="0" borderId="49" xfId="0" applyFont="1" applyBorder="1" applyAlignment="1">
      <alignment/>
    </xf>
    <xf numFmtId="0" fontId="33" fillId="0" borderId="50" xfId="0" applyFont="1" applyBorder="1" applyAlignment="1">
      <alignment/>
    </xf>
    <xf numFmtId="0" fontId="31" fillId="0" borderId="51" xfId="0" applyFont="1" applyBorder="1" applyAlignment="1">
      <alignment/>
    </xf>
    <xf numFmtId="0" fontId="33" fillId="0" borderId="52" xfId="0" applyFont="1" applyBorder="1" applyAlignment="1">
      <alignment/>
    </xf>
    <xf numFmtId="0" fontId="33" fillId="0" borderId="53" xfId="0" applyFont="1" applyBorder="1" applyAlignment="1">
      <alignment/>
    </xf>
    <xf numFmtId="0" fontId="31" fillId="0" borderId="37" xfId="0" applyFont="1" applyFill="1" applyBorder="1" applyAlignment="1">
      <alignment/>
    </xf>
    <xf numFmtId="49" fontId="2" fillId="0" borderId="0" xfId="0" applyNumberFormat="1" applyFont="1" applyFill="1" applyBorder="1" applyAlignment="1" applyProtection="1">
      <alignment horizontal="center" vertical="center"/>
      <protection/>
    </xf>
    <xf numFmtId="0" fontId="2" fillId="0" borderId="0" xfId="0" applyFont="1" applyBorder="1" applyAlignment="1" applyProtection="1">
      <alignment horizontal="center" vertical="top" wrapText="1"/>
      <protection/>
    </xf>
    <xf numFmtId="49" fontId="4" fillId="0" borderId="0" xfId="0" applyNumberFormat="1" applyFont="1" applyBorder="1" applyAlignment="1" applyProtection="1">
      <alignment vertical="center"/>
      <protection/>
    </xf>
    <xf numFmtId="49" fontId="5" fillId="0" borderId="0" xfId="0" applyNumberFormat="1" applyFont="1" applyFill="1" applyBorder="1" applyAlignment="1" applyProtection="1">
      <alignment vertical="center"/>
      <protection/>
    </xf>
    <xf numFmtId="49" fontId="0" fillId="33" borderId="11" xfId="0" applyNumberFormat="1" applyFont="1" applyFill="1" applyBorder="1" applyAlignment="1" applyProtection="1">
      <alignment horizontal="left" vertical="center"/>
      <protection locked="0"/>
    </xf>
    <xf numFmtId="49" fontId="0" fillId="0" borderId="14" xfId="0" applyNumberFormat="1" applyFont="1" applyBorder="1" applyAlignment="1" applyProtection="1">
      <alignment vertical="center"/>
      <protection hidden="1"/>
    </xf>
    <xf numFmtId="49" fontId="0" fillId="33" borderId="34" xfId="0" applyNumberFormat="1" applyFont="1" applyFill="1" applyBorder="1" applyAlignment="1" applyProtection="1">
      <alignment horizontal="left" vertical="center"/>
      <protection locked="0"/>
    </xf>
    <xf numFmtId="49" fontId="0" fillId="33" borderId="41" xfId="0" applyNumberFormat="1"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left" vertical="center"/>
      <protection locked="0"/>
    </xf>
    <xf numFmtId="49" fontId="7" fillId="33" borderId="11" xfId="0" applyNumberFormat="1" applyFont="1" applyFill="1" applyBorder="1" applyAlignment="1" applyProtection="1">
      <alignment horizontal="left" vertical="center"/>
      <protection locked="0"/>
    </xf>
    <xf numFmtId="49" fontId="5" fillId="0" borderId="10" xfId="0" applyNumberFormat="1" applyFont="1" applyBorder="1" applyAlignment="1" applyProtection="1">
      <alignment vertical="center"/>
      <protection/>
    </xf>
    <xf numFmtId="2" fontId="0" fillId="33" borderId="11" xfId="0" applyNumberFormat="1" applyFont="1" applyFill="1" applyBorder="1" applyAlignment="1" applyProtection="1">
      <alignment horizontal="left" vertical="top" wrapText="1"/>
      <protection locked="0"/>
    </xf>
    <xf numFmtId="49" fontId="5" fillId="0" borderId="10" xfId="0" applyNumberFormat="1" applyFont="1" applyBorder="1" applyAlignment="1" applyProtection="1">
      <alignment vertical="top" wrapText="1"/>
      <protection/>
    </xf>
    <xf numFmtId="2" fontId="0" fillId="33" borderId="25" xfId="0" applyNumberFormat="1" applyFont="1" applyFill="1" applyBorder="1" applyAlignment="1" applyProtection="1">
      <alignment horizontal="left" vertical="top" wrapText="1"/>
      <protection locked="0"/>
    </xf>
    <xf numFmtId="49" fontId="5" fillId="0" borderId="14" xfId="0" applyNumberFormat="1" applyFont="1" applyFill="1" applyBorder="1" applyAlignment="1" applyProtection="1">
      <alignment horizontal="left" vertical="top" wrapText="1"/>
      <protection/>
    </xf>
    <xf numFmtId="0" fontId="7" fillId="33" borderId="15" xfId="0" applyFont="1" applyFill="1" applyBorder="1" applyAlignment="1" applyProtection="1">
      <alignment horizontal="left" vertical="top" wrapText="1"/>
      <protection locked="0"/>
    </xf>
    <xf numFmtId="49" fontId="5" fillId="0" borderId="44" xfId="0" applyNumberFormat="1" applyFont="1" applyFill="1" applyBorder="1" applyAlignment="1" applyProtection="1">
      <alignment horizontal="left" vertical="top" wrapText="1"/>
      <protection/>
    </xf>
    <xf numFmtId="0" fontId="0" fillId="33" borderId="53" xfId="0" applyFont="1" applyFill="1" applyBorder="1" applyAlignment="1" applyProtection="1">
      <alignment horizontal="left" vertical="center" wrapText="1"/>
      <protection locked="0"/>
    </xf>
    <xf numFmtId="0" fontId="5" fillId="0" borderId="40" xfId="0" applyFont="1" applyBorder="1" applyAlignment="1" applyProtection="1">
      <alignment wrapText="1"/>
      <protection/>
    </xf>
    <xf numFmtId="0" fontId="0" fillId="33" borderId="54" xfId="0" applyFont="1" applyFill="1" applyBorder="1" applyAlignment="1" applyProtection="1">
      <alignment wrapText="1"/>
      <protection locked="0"/>
    </xf>
    <xf numFmtId="49" fontId="5" fillId="0" borderId="10" xfId="0" applyNumberFormat="1" applyFont="1" applyBorder="1" applyAlignment="1" applyProtection="1">
      <alignment vertical="top"/>
      <protection/>
    </xf>
    <xf numFmtId="0" fontId="0" fillId="33" borderId="11" xfId="0" applyFont="1" applyFill="1" applyBorder="1" applyAlignment="1" applyProtection="1">
      <alignment vertical="top" wrapText="1"/>
      <protection locked="0"/>
    </xf>
    <xf numFmtId="49" fontId="4" fillId="0" borderId="29" xfId="0" applyNumberFormat="1" applyFont="1" applyBorder="1" applyAlignment="1" applyProtection="1">
      <alignment vertical="center"/>
      <protection/>
    </xf>
    <xf numFmtId="49" fontId="0" fillId="33" borderId="29" xfId="0" applyNumberFormat="1" applyFont="1" applyFill="1" applyBorder="1" applyAlignment="1" applyProtection="1">
      <alignment vertical="center"/>
      <protection locked="0"/>
    </xf>
    <xf numFmtId="49" fontId="5" fillId="0" borderId="55" xfId="0" applyNumberFormat="1" applyFont="1" applyBorder="1" applyAlignment="1" applyProtection="1">
      <alignment vertical="center" wrapText="1"/>
      <protection/>
    </xf>
    <xf numFmtId="49" fontId="5" fillId="0" borderId="56" xfId="0" applyNumberFormat="1" applyFont="1" applyBorder="1" applyAlignment="1" applyProtection="1">
      <alignment vertical="center"/>
      <protection/>
    </xf>
    <xf numFmtId="49" fontId="0" fillId="0" borderId="57" xfId="0" applyNumberFormat="1" applyFont="1" applyBorder="1" applyAlignment="1" applyProtection="1">
      <alignment vertical="center" wrapText="1"/>
      <protection/>
    </xf>
    <xf numFmtId="2" fontId="0" fillId="0" borderId="55" xfId="0" applyNumberFormat="1" applyFont="1" applyBorder="1" applyAlignment="1" applyProtection="1">
      <alignment horizontal="left" vertical="top" wrapText="1"/>
      <protection/>
    </xf>
    <xf numFmtId="49" fontId="5" fillId="0" borderId="42" xfId="0" applyNumberFormat="1" applyFont="1" applyBorder="1" applyAlignment="1" applyProtection="1">
      <alignment vertical="center"/>
      <protection/>
    </xf>
    <xf numFmtId="49" fontId="0" fillId="0" borderId="30" xfId="0" applyNumberFormat="1" applyFont="1" applyBorder="1" applyAlignment="1" applyProtection="1">
      <alignment vertical="center" wrapText="1"/>
      <protection/>
    </xf>
    <xf numFmtId="49" fontId="5" fillId="0" borderId="31" xfId="0" applyNumberFormat="1" applyFont="1" applyBorder="1" applyAlignment="1" applyProtection="1">
      <alignment vertical="center"/>
      <protection/>
    </xf>
    <xf numFmtId="49" fontId="0" fillId="0" borderId="32" xfId="0" applyNumberFormat="1" applyFont="1" applyBorder="1" applyAlignment="1" applyProtection="1">
      <alignment vertical="center" wrapText="1"/>
      <protection/>
    </xf>
    <xf numFmtId="2" fontId="0" fillId="0" borderId="58" xfId="0" applyNumberFormat="1" applyFont="1" applyBorder="1" applyAlignment="1" applyProtection="1">
      <alignment horizontal="left" vertical="top" wrapText="1"/>
      <protection/>
    </xf>
    <xf numFmtId="49" fontId="5" fillId="0" borderId="39" xfId="0" applyNumberFormat="1" applyFont="1" applyBorder="1" applyAlignment="1" applyProtection="1">
      <alignment vertical="center"/>
      <protection/>
    </xf>
    <xf numFmtId="49" fontId="0" fillId="0" borderId="54" xfId="0" applyNumberFormat="1" applyFont="1" applyBorder="1" applyAlignment="1" applyProtection="1">
      <alignment vertical="center" wrapText="1"/>
      <protection/>
    </xf>
    <xf numFmtId="0" fontId="0" fillId="0" borderId="59" xfId="0" applyFont="1" applyBorder="1" applyAlignment="1" applyProtection="1">
      <alignment horizontal="left" vertical="top" wrapText="1"/>
      <protection/>
    </xf>
    <xf numFmtId="49" fontId="5" fillId="0" borderId="60" xfId="0" applyNumberFormat="1" applyFont="1" applyBorder="1" applyAlignment="1" applyProtection="1">
      <alignment vertical="center" wrapText="1"/>
      <protection/>
    </xf>
    <xf numFmtId="49" fontId="5" fillId="0" borderId="42" xfId="0" applyNumberFormat="1" applyFont="1" applyBorder="1" applyAlignment="1" applyProtection="1">
      <alignment vertical="center" wrapText="1"/>
      <protection/>
    </xf>
    <xf numFmtId="49" fontId="0" fillId="0" borderId="30" xfId="0" applyNumberFormat="1" applyFont="1" applyBorder="1" applyAlignment="1" applyProtection="1">
      <alignment vertical="center"/>
      <protection/>
    </xf>
    <xf numFmtId="49" fontId="5" fillId="0" borderId="49" xfId="0" applyNumberFormat="1" applyFont="1" applyBorder="1" applyAlignment="1" applyProtection="1">
      <alignment horizontal="justify" vertical="top" wrapText="1"/>
      <protection/>
    </xf>
    <xf numFmtId="49" fontId="5" fillId="0" borderId="31" xfId="0" applyNumberFormat="1" applyFont="1" applyBorder="1" applyAlignment="1" applyProtection="1">
      <alignment horizontal="left" vertical="center" wrapText="1"/>
      <protection/>
    </xf>
    <xf numFmtId="0" fontId="0" fillId="0" borderId="58" xfId="0" applyNumberFormat="1" applyFont="1" applyBorder="1" applyAlignment="1" applyProtection="1">
      <alignment horizontal="justify" vertical="top" wrapText="1"/>
      <protection/>
    </xf>
    <xf numFmtId="49" fontId="5" fillId="0" borderId="31" xfId="0" applyNumberFormat="1" applyFont="1" applyBorder="1" applyAlignment="1" applyProtection="1">
      <alignment vertical="center" wrapText="1"/>
      <protection/>
    </xf>
    <xf numFmtId="49" fontId="0" fillId="0" borderId="32" xfId="0" applyNumberFormat="1" applyFont="1" applyBorder="1" applyAlignment="1" applyProtection="1">
      <alignment vertical="center"/>
      <protection/>
    </xf>
    <xf numFmtId="49" fontId="8" fillId="0" borderId="58" xfId="0" applyNumberFormat="1" applyFont="1" applyBorder="1" applyAlignment="1" applyProtection="1">
      <alignment vertical="center" wrapText="1"/>
      <protection/>
    </xf>
    <xf numFmtId="49" fontId="5" fillId="0" borderId="61" xfId="0" applyNumberFormat="1" applyFont="1" applyBorder="1" applyAlignment="1" applyProtection="1">
      <alignment vertical="center" wrapText="1"/>
      <protection/>
    </xf>
    <xf numFmtId="49" fontId="0" fillId="0" borderId="48" xfId="0" applyNumberFormat="1" applyFont="1" applyBorder="1" applyAlignment="1" applyProtection="1">
      <alignment vertical="center"/>
      <protection/>
    </xf>
    <xf numFmtId="0" fontId="0" fillId="0" borderId="0" xfId="0" applyFont="1" applyBorder="1" applyAlignment="1" applyProtection="1">
      <alignment horizontal="left" vertical="top" wrapText="1"/>
      <protection/>
    </xf>
    <xf numFmtId="49" fontId="5" fillId="0" borderId="2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top" wrapText="1"/>
      <protection/>
    </xf>
    <xf numFmtId="0" fontId="5" fillId="0" borderId="0" xfId="0" applyFont="1" applyBorder="1" applyAlignment="1">
      <alignment horizontal="left" vertical="top" wrapText="1"/>
    </xf>
    <xf numFmtId="49" fontId="5" fillId="33" borderId="20" xfId="0" applyNumberFormat="1" applyFont="1" applyFill="1" applyBorder="1" applyAlignment="1" applyProtection="1">
      <alignment vertical="top" wrapText="1"/>
      <protection locked="0"/>
    </xf>
    <xf numFmtId="49" fontId="5" fillId="0" borderId="35" xfId="0" applyNumberFormat="1" applyFont="1" applyBorder="1" applyAlignment="1" applyProtection="1">
      <alignment vertical="top" wrapText="1"/>
      <protection/>
    </xf>
    <xf numFmtId="49" fontId="5" fillId="0" borderId="42" xfId="0" applyNumberFormat="1" applyFont="1" applyBorder="1" applyAlignment="1" applyProtection="1">
      <alignment horizontal="left" vertical="center" wrapText="1"/>
      <protection/>
    </xf>
    <xf numFmtId="0" fontId="4" fillId="0" borderId="0" xfId="0" applyFont="1" applyBorder="1" applyAlignment="1" applyProtection="1">
      <alignment horizontal="left" vertical="top" wrapText="1"/>
      <protection/>
    </xf>
    <xf numFmtId="49" fontId="4" fillId="0" borderId="0" xfId="0" applyNumberFormat="1" applyFont="1" applyFill="1" applyBorder="1" applyAlignment="1" applyProtection="1">
      <alignment horizontal="left" vertical="top" wrapText="1"/>
      <protection/>
    </xf>
    <xf numFmtId="0" fontId="5" fillId="0" borderId="29" xfId="0" applyNumberFormat="1" applyFont="1" applyBorder="1" applyAlignment="1" applyProtection="1">
      <alignment vertical="top" wrapText="1"/>
      <protection/>
    </xf>
    <xf numFmtId="0" fontId="0" fillId="33" borderId="21" xfId="0" applyNumberFormat="1" applyFont="1" applyFill="1" applyBorder="1" applyAlignment="1" applyProtection="1">
      <alignment vertical="top" wrapText="1"/>
      <protection locked="0"/>
    </xf>
    <xf numFmtId="0" fontId="5" fillId="0" borderId="29" xfId="0" applyNumberFormat="1" applyFont="1" applyBorder="1" applyAlignment="1" applyProtection="1">
      <alignment vertical="top"/>
      <protection/>
    </xf>
    <xf numFmtId="49" fontId="5" fillId="0" borderId="29" xfId="0" applyNumberFormat="1" applyFont="1" applyBorder="1" applyAlignment="1" applyProtection="1">
      <alignment vertical="top" wrapText="1"/>
      <protection/>
    </xf>
    <xf numFmtId="49" fontId="5" fillId="0" borderId="46" xfId="0" applyNumberFormat="1" applyFont="1" applyBorder="1" applyAlignment="1" applyProtection="1">
      <alignment vertical="top" wrapText="1"/>
      <protection/>
    </xf>
    <xf numFmtId="0" fontId="5" fillId="0" borderId="40" xfId="0" applyNumberFormat="1" applyFont="1" applyFill="1" applyBorder="1" applyAlignment="1" applyProtection="1">
      <alignment horizontal="left" vertical="top"/>
      <protection/>
    </xf>
    <xf numFmtId="0" fontId="5" fillId="0" borderId="10" xfId="0" applyNumberFormat="1" applyFont="1" applyFill="1" applyBorder="1" applyAlignment="1" applyProtection="1">
      <alignment horizontal="left" vertical="top" wrapText="1"/>
      <protection/>
    </xf>
    <xf numFmtId="0" fontId="0" fillId="33" borderId="20" xfId="0" applyNumberFormat="1" applyFont="1" applyFill="1" applyBorder="1" applyAlignment="1" applyProtection="1">
      <alignment horizontal="center" vertical="top" wrapText="1"/>
      <protection locked="0"/>
    </xf>
    <xf numFmtId="49" fontId="5" fillId="0" borderId="29" xfId="0" applyNumberFormat="1" applyFont="1" applyFill="1" applyBorder="1" applyAlignment="1" applyProtection="1">
      <alignment horizontal="left" vertical="top" wrapText="1"/>
      <protection/>
    </xf>
    <xf numFmtId="49" fontId="5" fillId="0" borderId="29" xfId="0" applyNumberFormat="1" applyFont="1" applyFill="1" applyBorder="1" applyAlignment="1" applyProtection="1">
      <alignment horizontal="left" vertical="center"/>
      <protection/>
    </xf>
    <xf numFmtId="49" fontId="0" fillId="0" borderId="62" xfId="0" applyNumberFormat="1" applyFont="1" applyBorder="1" applyAlignment="1" applyProtection="1">
      <alignment vertical="center" wrapText="1"/>
      <protection/>
    </xf>
    <xf numFmtId="0" fontId="8" fillId="0" borderId="28" xfId="0" applyFont="1" applyBorder="1" applyAlignment="1">
      <alignment vertical="top" wrapText="1"/>
    </xf>
    <xf numFmtId="0" fontId="5" fillId="0" borderId="63" xfId="0" applyNumberFormat="1" applyFont="1" applyBorder="1" applyAlignment="1" applyProtection="1">
      <alignment horizontal="left" vertical="top" wrapText="1"/>
      <protection/>
    </xf>
    <xf numFmtId="0" fontId="5" fillId="0" borderId="63" xfId="0" applyFont="1" applyBorder="1" applyAlignment="1" applyProtection="1">
      <alignment vertical="top" wrapText="1"/>
      <protection/>
    </xf>
    <xf numFmtId="0" fontId="0" fillId="0" borderId="43" xfId="0" applyNumberFormat="1" applyFont="1" applyBorder="1" applyAlignment="1" applyProtection="1">
      <alignment horizontal="justify" vertical="center" wrapText="1"/>
      <protection/>
    </xf>
    <xf numFmtId="49" fontId="5" fillId="0" borderId="64" xfId="0" applyNumberFormat="1" applyFont="1" applyBorder="1" applyAlignment="1" applyProtection="1">
      <alignment horizontal="center" vertical="center"/>
      <protection/>
    </xf>
    <xf numFmtId="49" fontId="0" fillId="33" borderId="29" xfId="0" applyNumberFormat="1" applyFont="1" applyFill="1" applyBorder="1" applyAlignment="1" applyProtection="1">
      <alignment horizontal="left" vertical="center"/>
      <protection hidden="1" locked="0"/>
    </xf>
    <xf numFmtId="0" fontId="8" fillId="0" borderId="65" xfId="0" applyFont="1" applyBorder="1" applyAlignment="1" applyProtection="1">
      <alignment horizontal="justify" vertical="top" wrapText="1"/>
      <protection/>
    </xf>
    <xf numFmtId="49" fontId="5" fillId="0" borderId="66" xfId="0" applyNumberFormat="1" applyFont="1" applyBorder="1" applyAlignment="1" applyProtection="1">
      <alignment horizontal="center" vertical="center" wrapText="1"/>
      <protection/>
    </xf>
    <xf numFmtId="49" fontId="0" fillId="33" borderId="53" xfId="0" applyNumberFormat="1" applyFont="1" applyFill="1" applyBorder="1" applyAlignment="1" applyProtection="1">
      <alignment horizontal="left" vertical="center"/>
      <protection hidden="1" locked="0"/>
    </xf>
    <xf numFmtId="49" fontId="0" fillId="33" borderId="32" xfId="0" applyNumberFormat="1" applyFont="1" applyFill="1" applyBorder="1" applyAlignment="1" applyProtection="1">
      <alignment horizontal="left" vertical="center"/>
      <protection hidden="1" locked="0"/>
    </xf>
    <xf numFmtId="49" fontId="0" fillId="33" borderId="48"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vertical="center"/>
      <protection hidden="1" locked="0"/>
    </xf>
    <xf numFmtId="49" fontId="0" fillId="33" borderId="67" xfId="0" applyNumberFormat="1" applyFont="1" applyFill="1" applyBorder="1" applyAlignment="1" applyProtection="1">
      <alignment vertical="center" wrapText="1"/>
      <protection hidden="1" locked="0"/>
    </xf>
    <xf numFmtId="49" fontId="0" fillId="33" borderId="30" xfId="0" applyNumberFormat="1" applyFont="1" applyFill="1" applyBorder="1" applyAlignment="1" applyProtection="1">
      <alignment vertical="center" wrapText="1"/>
      <protection hidden="1" locked="0"/>
    </xf>
    <xf numFmtId="49" fontId="0" fillId="33" borderId="29" xfId="0" applyNumberFormat="1" applyFont="1" applyFill="1" applyBorder="1" applyAlignment="1" applyProtection="1">
      <alignment vertical="center" wrapText="1"/>
      <protection hidden="1" locked="0"/>
    </xf>
    <xf numFmtId="49" fontId="0" fillId="33" borderId="32" xfId="0" applyNumberFormat="1" applyFont="1" applyFill="1" applyBorder="1" applyAlignment="1" applyProtection="1">
      <alignment vertical="center" wrapText="1"/>
      <protection hidden="1" locked="0"/>
    </xf>
    <xf numFmtId="49" fontId="0" fillId="33" borderId="44" xfId="0" applyNumberFormat="1" applyFont="1" applyFill="1" applyBorder="1" applyAlignment="1" applyProtection="1">
      <alignment vertical="center" wrapText="1"/>
      <protection hidden="1" locked="0"/>
    </xf>
    <xf numFmtId="49" fontId="0" fillId="33" borderId="46" xfId="0" applyNumberFormat="1" applyFont="1" applyFill="1" applyBorder="1" applyAlignment="1" applyProtection="1">
      <alignment vertical="center" wrapText="1"/>
      <protection hidden="1" locked="0"/>
    </xf>
    <xf numFmtId="49" fontId="0" fillId="33" borderId="50" xfId="0" applyNumberFormat="1" applyFont="1" applyFill="1" applyBorder="1" applyAlignment="1" applyProtection="1">
      <alignment vertical="center" wrapText="1"/>
      <protection hidden="1" locked="0"/>
    </xf>
    <xf numFmtId="49" fontId="5" fillId="0" borderId="68" xfId="0" applyNumberFormat="1" applyFont="1" applyBorder="1" applyAlignment="1" applyProtection="1">
      <alignment vertical="center"/>
      <protection/>
    </xf>
    <xf numFmtId="49" fontId="0" fillId="33" borderId="31" xfId="0" applyNumberFormat="1" applyFont="1" applyFill="1" applyBorder="1" applyAlignment="1" applyProtection="1">
      <alignment vertical="center" wrapText="1"/>
      <protection hidden="1" locked="0"/>
    </xf>
    <xf numFmtId="49" fontId="5" fillId="0" borderId="65" xfId="0" applyNumberFormat="1" applyFont="1" applyBorder="1" applyAlignment="1" applyProtection="1">
      <alignment vertical="center" wrapText="1"/>
      <protection/>
    </xf>
    <xf numFmtId="49" fontId="0" fillId="33" borderId="19" xfId="0" applyNumberFormat="1" applyFont="1" applyFill="1" applyBorder="1" applyAlignment="1" applyProtection="1">
      <alignment vertical="center" wrapText="1"/>
      <protection hidden="1" locked="0"/>
    </xf>
    <xf numFmtId="49" fontId="0" fillId="33" borderId="69" xfId="0" applyNumberFormat="1" applyFont="1" applyFill="1" applyBorder="1" applyAlignment="1" applyProtection="1">
      <alignment vertical="center" wrapText="1"/>
      <protection hidden="1" locked="0"/>
    </xf>
    <xf numFmtId="49" fontId="0" fillId="33" borderId="70" xfId="0" applyNumberFormat="1" applyFont="1" applyFill="1" applyBorder="1" applyAlignment="1" applyProtection="1">
      <alignment vertical="center" wrapText="1"/>
      <protection hidden="1" locked="0"/>
    </xf>
    <xf numFmtId="0" fontId="5" fillId="0" borderId="46" xfId="0" applyFont="1" applyFill="1" applyBorder="1" applyAlignment="1" applyProtection="1">
      <alignment vertical="top" wrapText="1"/>
      <protection/>
    </xf>
    <xf numFmtId="0" fontId="8" fillId="0" borderId="28" xfId="0" applyFont="1" applyFill="1" applyBorder="1" applyAlignment="1" applyProtection="1">
      <alignment vertical="top" wrapText="1"/>
      <protection/>
    </xf>
    <xf numFmtId="49" fontId="5" fillId="0" borderId="29" xfId="0" applyNumberFormat="1" applyFont="1" applyFill="1" applyBorder="1" applyAlignment="1" applyProtection="1">
      <alignment horizontal="left" vertical="center" wrapText="1"/>
      <protection/>
    </xf>
    <xf numFmtId="0" fontId="5" fillId="0" borderId="29" xfId="0" applyNumberFormat="1" applyFont="1" applyFill="1" applyBorder="1" applyAlignment="1" applyProtection="1">
      <alignment horizontal="left" vertical="top" wrapText="1"/>
      <protection/>
    </xf>
    <xf numFmtId="0" fontId="5" fillId="0" borderId="29" xfId="0" applyNumberFormat="1" applyFont="1" applyBorder="1" applyAlignment="1" applyProtection="1">
      <alignment horizontal="left" vertical="top" wrapText="1"/>
      <protection/>
    </xf>
    <xf numFmtId="0" fontId="5" fillId="0" borderId="29" xfId="0" applyFont="1" applyBorder="1" applyAlignment="1" applyProtection="1">
      <alignment horizontal="left" vertical="top"/>
      <protection/>
    </xf>
    <xf numFmtId="0" fontId="9" fillId="0" borderId="29" xfId="0" applyNumberFormat="1" applyFont="1" applyBorder="1" applyAlignment="1" applyProtection="1">
      <alignment horizontal="left" vertical="top" wrapText="1"/>
      <protection/>
    </xf>
    <xf numFmtId="0" fontId="5" fillId="0" borderId="29" xfId="0" applyFont="1" applyBorder="1" applyAlignment="1" applyProtection="1">
      <alignment horizontal="left" vertical="top" wrapText="1"/>
      <protection/>
    </xf>
    <xf numFmtId="0" fontId="0" fillId="33" borderId="21" xfId="0" applyNumberFormat="1" applyFont="1" applyFill="1" applyBorder="1" applyAlignment="1" applyProtection="1">
      <alignment horizontal="left" vertical="top" wrapText="1"/>
      <protection locked="0"/>
    </xf>
    <xf numFmtId="49" fontId="5" fillId="0" borderId="20" xfId="0" applyNumberFormat="1" applyFont="1" applyBorder="1" applyAlignment="1" applyProtection="1">
      <alignment horizontal="left" vertical="top"/>
      <protection/>
    </xf>
    <xf numFmtId="49" fontId="5" fillId="0" borderId="43" xfId="0" applyNumberFormat="1" applyFont="1" applyBorder="1" applyAlignment="1" applyProtection="1">
      <alignment horizontal="left" vertical="top" wrapText="1"/>
      <protection/>
    </xf>
    <xf numFmtId="49" fontId="5" fillId="0" borderId="37" xfId="0" applyNumberFormat="1" applyFont="1" applyBorder="1" applyAlignment="1" applyProtection="1">
      <alignment horizontal="left" vertical="top" wrapText="1"/>
      <protection/>
    </xf>
    <xf numFmtId="0" fontId="0" fillId="33" borderId="32" xfId="0" applyNumberFormat="1" applyFont="1" applyFill="1" applyBorder="1" applyAlignment="1" applyProtection="1">
      <alignment horizontal="left" vertical="top" wrapText="1"/>
      <protection locked="0"/>
    </xf>
    <xf numFmtId="49" fontId="5" fillId="0" borderId="37" xfId="0" applyNumberFormat="1" applyFont="1" applyBorder="1" applyAlignment="1" applyProtection="1">
      <alignment horizontal="left" vertical="top"/>
      <protection/>
    </xf>
    <xf numFmtId="49" fontId="5" fillId="0" borderId="38" xfId="0" applyNumberFormat="1" applyFont="1" applyBorder="1" applyAlignment="1" applyProtection="1">
      <alignment horizontal="left" vertical="top"/>
      <protection/>
    </xf>
    <xf numFmtId="0" fontId="0" fillId="33" borderId="48" xfId="0" applyNumberFormat="1" applyFont="1" applyFill="1" applyBorder="1" applyAlignment="1" applyProtection="1">
      <alignment horizontal="left" vertical="top" wrapText="1"/>
      <protection locked="0"/>
    </xf>
    <xf numFmtId="0" fontId="10" fillId="0" borderId="63" xfId="0" applyFont="1" applyBorder="1" applyAlignment="1" applyProtection="1">
      <alignment horizontal="justify" vertical="top" wrapText="1"/>
      <protection locked="0"/>
    </xf>
    <xf numFmtId="0" fontId="6" fillId="0" borderId="28" xfId="0" applyFont="1" applyBorder="1" applyAlignment="1" applyProtection="1">
      <alignment horizontal="left" vertical="top" wrapText="1"/>
      <protection locked="0"/>
    </xf>
    <xf numFmtId="0" fontId="0" fillId="33" borderId="14" xfId="0" applyNumberFormat="1" applyFont="1" applyFill="1" applyBorder="1" applyAlignment="1" applyProtection="1">
      <alignment horizontal="left" vertical="top" wrapText="1"/>
      <protection locked="0"/>
    </xf>
    <xf numFmtId="0" fontId="9" fillId="0" borderId="46" xfId="0" applyNumberFormat="1" applyFont="1" applyBorder="1" applyAlignment="1" applyProtection="1">
      <alignment horizontal="left" vertical="top" wrapText="1"/>
      <protection/>
    </xf>
    <xf numFmtId="0" fontId="2" fillId="0" borderId="0" xfId="0" applyNumberFormat="1" applyFont="1" applyBorder="1" applyAlignment="1" applyProtection="1">
      <alignment horizontal="center" vertical="center"/>
      <protection/>
    </xf>
    <xf numFmtId="0" fontId="11" fillId="0" borderId="0" xfId="0" applyNumberFormat="1" applyFont="1" applyBorder="1" applyAlignment="1" applyProtection="1">
      <alignment horizontal="center" vertical="center"/>
      <protection/>
    </xf>
    <xf numFmtId="164" fontId="0" fillId="33" borderId="29" xfId="0" applyNumberFormat="1" applyFont="1" applyFill="1" applyBorder="1" applyAlignment="1" applyProtection="1">
      <alignment horizontal="center" vertical="center"/>
      <protection locked="0"/>
    </xf>
    <xf numFmtId="0" fontId="0" fillId="33" borderId="29"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0" fontId="14" fillId="0" borderId="0" xfId="0" applyNumberFormat="1" applyFont="1" applyBorder="1" applyAlignment="1" applyProtection="1">
      <alignment vertical="center"/>
      <protection/>
    </xf>
    <xf numFmtId="0" fontId="2" fillId="0" borderId="0" xfId="0" applyNumberFormat="1" applyFont="1" applyBorder="1" applyAlignment="1" applyProtection="1">
      <alignment vertical="center"/>
      <protection/>
    </xf>
    <xf numFmtId="0" fontId="5" fillId="0" borderId="44" xfId="0" applyNumberFormat="1" applyFont="1" applyBorder="1" applyAlignment="1" applyProtection="1">
      <alignment vertical="center"/>
      <protection/>
    </xf>
    <xf numFmtId="0" fontId="2" fillId="33" borderId="29" xfId="0" applyNumberFormat="1" applyFont="1" applyFill="1" applyBorder="1" applyAlignment="1" applyProtection="1">
      <alignment horizontal="left" vertical="center"/>
      <protection/>
    </xf>
    <xf numFmtId="0" fontId="2" fillId="0" borderId="46" xfId="0" applyNumberFormat="1" applyFont="1" applyBorder="1" applyAlignment="1" applyProtection="1">
      <alignment vertical="center"/>
      <protection/>
    </xf>
    <xf numFmtId="0" fontId="5" fillId="0" borderId="46" xfId="0" applyNumberFormat="1" applyFont="1" applyBorder="1" applyAlignment="1" applyProtection="1">
      <alignment vertical="center"/>
      <protection/>
    </xf>
    <xf numFmtId="0" fontId="5" fillId="0" borderId="22" xfId="0" applyNumberFormat="1" applyFont="1" applyBorder="1" applyAlignment="1" applyProtection="1">
      <alignment vertical="center"/>
      <protection/>
    </xf>
    <xf numFmtId="0" fontId="0" fillId="0" borderId="46" xfId="0" applyNumberFormat="1" applyFont="1" applyBorder="1" applyAlignment="1" applyProtection="1">
      <alignment vertical="center"/>
      <protection/>
    </xf>
    <xf numFmtId="0" fontId="17" fillId="0" borderId="29" xfId="0" applyNumberFormat="1" applyFont="1" applyBorder="1" applyAlignment="1" applyProtection="1">
      <alignment horizontal="center" vertical="center" wrapText="1"/>
      <protection/>
    </xf>
    <xf numFmtId="0" fontId="14" fillId="0" borderId="29" xfId="0" applyNumberFormat="1" applyFont="1" applyBorder="1" applyAlignment="1" applyProtection="1">
      <alignment horizontal="center" vertical="center" wrapText="1"/>
      <protection/>
    </xf>
    <xf numFmtId="14" fontId="14" fillId="33" borderId="28" xfId="0" applyNumberFormat="1" applyFont="1" applyFill="1" applyBorder="1" applyAlignment="1" applyProtection="1">
      <alignment horizontal="left" vertical="center" wrapText="1"/>
      <protection locked="0"/>
    </xf>
    <xf numFmtId="0" fontId="14" fillId="33" borderId="28" xfId="0" applyNumberFormat="1" applyFont="1" applyFill="1" applyBorder="1" applyAlignment="1" applyProtection="1">
      <alignment horizontal="left" vertical="center" wrapText="1"/>
      <protection locked="0"/>
    </xf>
    <xf numFmtId="0" fontId="17" fillId="33" borderId="29" xfId="0" applyNumberFormat="1" applyFont="1" applyFill="1" applyBorder="1" applyAlignment="1" applyProtection="1">
      <alignment horizontal="center" vertical="center" wrapText="1"/>
      <protection locked="0"/>
    </xf>
    <xf numFmtId="0" fontId="0" fillId="33" borderId="29" xfId="0" applyNumberFormat="1" applyFont="1" applyFill="1" applyBorder="1" applyAlignment="1" applyProtection="1">
      <alignment horizontal="left" vertical="center" wrapText="1"/>
      <protection locked="0"/>
    </xf>
    <xf numFmtId="0" fontId="19" fillId="0" borderId="40" xfId="0" applyFont="1" applyBorder="1" applyAlignment="1" applyProtection="1">
      <alignment horizontal="center" vertical="center"/>
      <protection/>
    </xf>
    <xf numFmtId="0" fontId="19" fillId="0" borderId="29" xfId="0" applyFont="1" applyBorder="1" applyAlignment="1" applyProtection="1">
      <alignment vertical="center"/>
      <protection/>
    </xf>
    <xf numFmtId="0" fontId="2" fillId="33" borderId="29" xfId="0" applyNumberFormat="1" applyFont="1" applyFill="1" applyBorder="1" applyAlignment="1" applyProtection="1">
      <alignment horizontal="left" vertical="center"/>
      <protection locked="0"/>
    </xf>
    <xf numFmtId="0" fontId="19" fillId="0" borderId="44" xfId="0" applyFont="1" applyBorder="1" applyAlignment="1" applyProtection="1">
      <alignment vertical="center"/>
      <protection/>
    </xf>
    <xf numFmtId="49" fontId="18" fillId="35" borderId="46" xfId="0" applyNumberFormat="1" applyFont="1" applyFill="1" applyBorder="1" applyAlignment="1" applyProtection="1">
      <alignment horizontal="center" vertical="center" wrapText="1"/>
      <protection/>
    </xf>
    <xf numFmtId="49" fontId="18" fillId="35" borderId="29" xfId="0" applyNumberFormat="1" applyFont="1" applyFill="1" applyBorder="1" applyAlignment="1" applyProtection="1">
      <alignment horizontal="center" vertical="center" wrapText="1"/>
      <protection/>
    </xf>
    <xf numFmtId="49" fontId="20" fillId="35" borderId="44" xfId="0" applyNumberFormat="1" applyFont="1" applyFill="1" applyBorder="1" applyAlignment="1" applyProtection="1">
      <alignment horizontal="center" vertical="center" wrapText="1"/>
      <protection/>
    </xf>
    <xf numFmtId="49" fontId="18" fillId="0" borderId="29" xfId="0" applyNumberFormat="1" applyFont="1" applyBorder="1" applyAlignment="1" applyProtection="1">
      <alignment horizontal="left" vertical="top"/>
      <protection/>
    </xf>
    <xf numFmtId="49" fontId="21" fillId="0" borderId="29" xfId="0" applyNumberFormat="1" applyFont="1" applyBorder="1" applyAlignment="1" applyProtection="1">
      <alignment horizontal="left" vertical="top" shrinkToFit="1"/>
      <protection/>
    </xf>
    <xf numFmtId="49" fontId="22" fillId="0" borderId="29" xfId="0" applyNumberFormat="1" applyFont="1" applyBorder="1" applyAlignment="1" applyProtection="1">
      <alignment horizontal="center" vertical="top"/>
      <protection/>
    </xf>
    <xf numFmtId="165" fontId="21" fillId="36" borderId="29" xfId="0" applyNumberFormat="1" applyFont="1" applyFill="1" applyBorder="1" applyAlignment="1" applyProtection="1">
      <alignment horizontal="center" vertical="center"/>
      <protection/>
    </xf>
    <xf numFmtId="165" fontId="22" fillId="36" borderId="29" xfId="0" applyNumberFormat="1" applyFont="1" applyFill="1" applyBorder="1" applyAlignment="1" applyProtection="1">
      <alignment horizontal="center" vertical="center"/>
      <protection/>
    </xf>
    <xf numFmtId="49" fontId="22" fillId="0" borderId="29" xfId="0" applyNumberFormat="1" applyFont="1" applyBorder="1" applyAlignment="1" applyProtection="1">
      <alignment horizontal="left" vertical="top"/>
      <protection/>
    </xf>
    <xf numFmtId="49" fontId="18" fillId="0" borderId="29" xfId="0" applyNumberFormat="1" applyFont="1" applyBorder="1" applyAlignment="1" applyProtection="1">
      <alignment horizontal="left" vertical="top" shrinkToFit="1"/>
      <protection/>
    </xf>
    <xf numFmtId="49" fontId="18" fillId="0" borderId="29" xfId="0" applyNumberFormat="1" applyFont="1" applyBorder="1" applyAlignment="1" applyProtection="1">
      <alignment horizontal="center" vertical="top"/>
      <protection/>
    </xf>
    <xf numFmtId="165" fontId="21" fillId="33" borderId="29" xfId="0" applyNumberFormat="1" applyFont="1" applyFill="1" applyBorder="1" applyAlignment="1" applyProtection="1">
      <alignment horizontal="center" vertical="center"/>
      <protection/>
    </xf>
    <xf numFmtId="165" fontId="18" fillId="33" borderId="29" xfId="0" applyNumberFormat="1" applyFont="1" applyFill="1" applyBorder="1" applyAlignment="1" applyProtection="1">
      <alignment horizontal="center" vertical="center"/>
      <protection locked="0"/>
    </xf>
    <xf numFmtId="49" fontId="18" fillId="0" borderId="29" xfId="0" applyNumberFormat="1" applyFont="1" applyBorder="1" applyAlignment="1" applyProtection="1">
      <alignment horizontal="left" vertical="top" wrapText="1" shrinkToFit="1"/>
      <protection/>
    </xf>
    <xf numFmtId="0" fontId="5" fillId="33" borderId="29" xfId="0" applyFont="1" applyFill="1" applyBorder="1" applyAlignment="1" applyProtection="1">
      <alignment horizontal="center" vertical="center"/>
      <protection locked="0"/>
    </xf>
    <xf numFmtId="164" fontId="2" fillId="33" borderId="29" xfId="0" applyNumberFormat="1" applyFont="1" applyFill="1" applyBorder="1" applyAlignment="1" applyProtection="1">
      <alignment horizontal="left" vertical="center"/>
      <protection locked="0"/>
    </xf>
    <xf numFmtId="0" fontId="18" fillId="35" borderId="29" xfId="0" applyFont="1" applyFill="1" applyBorder="1" applyAlignment="1" applyProtection="1">
      <alignment horizontal="center" vertical="center" wrapText="1"/>
      <protection/>
    </xf>
    <xf numFmtId="0" fontId="19" fillId="0" borderId="0" xfId="0" applyNumberFormat="1" applyFont="1" applyBorder="1" applyAlignment="1" applyProtection="1">
      <alignment horizontal="center" vertical="center" wrapText="1"/>
      <protection/>
    </xf>
    <xf numFmtId="0" fontId="19" fillId="0" borderId="40" xfId="0" applyNumberFormat="1" applyFont="1" applyBorder="1" applyAlignment="1" applyProtection="1">
      <alignment horizontal="center" vertical="center" wrapText="1"/>
      <protection/>
    </xf>
    <xf numFmtId="0" fontId="19" fillId="0" borderId="29" xfId="0" applyNumberFormat="1" applyFont="1" applyBorder="1" applyAlignment="1" applyProtection="1">
      <alignment vertical="center"/>
      <protection/>
    </xf>
    <xf numFmtId="0" fontId="2" fillId="33" borderId="28" xfId="0" applyNumberFormat="1" applyFont="1" applyFill="1" applyBorder="1" applyAlignment="1" applyProtection="1">
      <alignment horizontal="left" vertical="center"/>
      <protection/>
    </xf>
    <xf numFmtId="0" fontId="19" fillId="35" borderId="20" xfId="0" applyNumberFormat="1" applyFont="1" applyFill="1" applyBorder="1" applyAlignment="1" applyProtection="1">
      <alignment horizontal="center" vertical="center" wrapText="1"/>
      <protection/>
    </xf>
    <xf numFmtId="0" fontId="19" fillId="35" borderId="71" xfId="0" applyNumberFormat="1" applyFont="1" applyFill="1" applyBorder="1" applyAlignment="1" applyProtection="1">
      <alignment horizontal="center" vertical="center"/>
      <protection/>
    </xf>
    <xf numFmtId="0" fontId="19" fillId="35" borderId="72" xfId="0" applyNumberFormat="1" applyFont="1" applyFill="1" applyBorder="1" applyAlignment="1" applyProtection="1">
      <alignment horizontal="center" vertical="center" wrapText="1"/>
      <protection/>
    </xf>
    <xf numFmtId="0" fontId="19" fillId="0" borderId="67" xfId="0" applyNumberFormat="1" applyFont="1" applyBorder="1" applyAlignment="1" applyProtection="1">
      <alignment vertical="center" wrapText="1"/>
      <protection/>
    </xf>
    <xf numFmtId="0" fontId="18" fillId="0" borderId="29" xfId="0" applyNumberFormat="1" applyFont="1" applyBorder="1" applyAlignment="1" applyProtection="1">
      <alignment vertical="center" wrapText="1"/>
      <protection/>
    </xf>
    <xf numFmtId="0" fontId="19" fillId="0" borderId="29" xfId="0" applyNumberFormat="1" applyFont="1" applyBorder="1" applyAlignment="1" applyProtection="1">
      <alignment vertical="center" wrapText="1"/>
      <protection/>
    </xf>
    <xf numFmtId="0" fontId="19" fillId="0" borderId="29" xfId="0" applyNumberFormat="1" applyFont="1" applyBorder="1" applyAlignment="1" applyProtection="1">
      <alignment horizontal="center" vertical="center" wrapText="1"/>
      <protection/>
    </xf>
    <xf numFmtId="0" fontId="27" fillId="0" borderId="29" xfId="0" applyNumberFormat="1" applyFont="1" applyBorder="1" applyAlignment="1" applyProtection="1">
      <alignment vertical="center" wrapText="1"/>
      <protection/>
    </xf>
    <xf numFmtId="0" fontId="19" fillId="0" borderId="0" xfId="0" applyFont="1" applyBorder="1" applyAlignment="1" applyProtection="1">
      <alignment horizontal="center" vertical="center" wrapText="1"/>
      <protection/>
    </xf>
    <xf numFmtId="0" fontId="19" fillId="0" borderId="40" xfId="0" applyFont="1" applyBorder="1" applyAlignment="1" applyProtection="1">
      <alignment horizontal="center" vertical="center" wrapText="1"/>
      <protection/>
    </xf>
    <xf numFmtId="49" fontId="19" fillId="0" borderId="29" xfId="0" applyNumberFormat="1" applyFont="1" applyBorder="1" applyAlignment="1" applyProtection="1">
      <alignment vertical="center"/>
      <protection/>
    </xf>
    <xf numFmtId="49" fontId="19" fillId="35" borderId="20" xfId="0" applyNumberFormat="1" applyFont="1" applyFill="1" applyBorder="1" applyAlignment="1" applyProtection="1">
      <alignment horizontal="center" vertical="center" wrapText="1"/>
      <protection/>
    </xf>
    <xf numFmtId="49" fontId="19" fillId="35" borderId="71" xfId="0" applyNumberFormat="1" applyFont="1" applyFill="1" applyBorder="1" applyAlignment="1" applyProtection="1">
      <alignment horizontal="center" vertical="center"/>
      <protection/>
    </xf>
    <xf numFmtId="49" fontId="19" fillId="35" borderId="72" xfId="0" applyNumberFormat="1" applyFont="1" applyFill="1" applyBorder="1" applyAlignment="1" applyProtection="1">
      <alignment horizontal="center" vertical="center" wrapText="1"/>
      <protection/>
    </xf>
    <xf numFmtId="0" fontId="19" fillId="0" borderId="29" xfId="0" applyFont="1" applyBorder="1" applyAlignment="1" applyProtection="1">
      <alignment horizontal="center" vertical="top"/>
      <protection/>
    </xf>
    <xf numFmtId="0" fontId="18" fillId="0" borderId="28" xfId="0" applyFont="1" applyBorder="1" applyAlignment="1" applyProtection="1">
      <alignment vertical="top" wrapText="1"/>
      <protection/>
    </xf>
    <xf numFmtId="0" fontId="27" fillId="0" borderId="29" xfId="0" applyFont="1" applyBorder="1" applyAlignment="1" applyProtection="1">
      <alignment vertical="top" wrapText="1"/>
      <protection/>
    </xf>
    <xf numFmtId="0" fontId="18" fillId="0" borderId="29" xfId="0" applyFont="1" applyBorder="1" applyAlignment="1" applyProtection="1">
      <alignment vertical="top" wrapText="1"/>
      <protection/>
    </xf>
    <xf numFmtId="0" fontId="18" fillId="0" borderId="29" xfId="0" applyFont="1" applyBorder="1" applyAlignment="1" applyProtection="1">
      <alignment vertical="top"/>
      <protection/>
    </xf>
    <xf numFmtId="0" fontId="18" fillId="0" borderId="44" xfId="0" applyFont="1" applyBorder="1" applyAlignment="1" applyProtection="1">
      <alignment vertical="top" wrapText="1"/>
      <protection/>
    </xf>
    <xf numFmtId="0" fontId="18" fillId="0" borderId="29" xfId="0" applyFont="1" applyBorder="1" applyAlignment="1" applyProtection="1">
      <alignment vertical="center" wrapText="1"/>
      <protection/>
    </xf>
    <xf numFmtId="0" fontId="27" fillId="0" borderId="44" xfId="0" applyFont="1" applyBorder="1" applyAlignment="1" applyProtection="1">
      <alignment vertical="top" wrapText="1"/>
      <protection/>
    </xf>
    <xf numFmtId="0" fontId="19" fillId="0" borderId="29" xfId="0" applyFont="1" applyBorder="1" applyAlignment="1" applyProtection="1">
      <alignment vertical="center" wrapText="1"/>
      <protection/>
    </xf>
    <xf numFmtId="0" fontId="18" fillId="0" borderId="29" xfId="0" applyFont="1" applyBorder="1" applyAlignment="1" applyProtection="1">
      <alignment horizontal="center" vertical="center" wrapText="1"/>
      <protection/>
    </xf>
    <xf numFmtId="165" fontId="18" fillId="33" borderId="29" xfId="0" applyNumberFormat="1" applyFont="1" applyFill="1" applyBorder="1" applyAlignment="1" applyProtection="1">
      <alignment horizontal="center" vertical="center" wrapText="1"/>
      <protection locked="0"/>
    </xf>
    <xf numFmtId="0" fontId="19" fillId="0" borderId="44" xfId="0" applyFont="1" applyBorder="1" applyAlignment="1" applyProtection="1">
      <alignment vertical="top" wrapText="1"/>
      <protection/>
    </xf>
    <xf numFmtId="0" fontId="18" fillId="0" borderId="29" xfId="0" applyFont="1" applyBorder="1" applyAlignment="1" applyProtection="1">
      <alignment wrapText="1"/>
      <protection/>
    </xf>
    <xf numFmtId="0" fontId="18" fillId="0" borderId="29" xfId="0" applyFont="1" applyBorder="1" applyAlignment="1" applyProtection="1">
      <alignment horizontal="justify" wrapText="1"/>
      <protection/>
    </xf>
    <xf numFmtId="0" fontId="18" fillId="0" borderId="29" xfId="0" applyFont="1" applyBorder="1" applyAlignment="1" applyProtection="1">
      <alignment horizontal="justify" vertical="top" wrapText="1"/>
      <protection/>
    </xf>
    <xf numFmtId="0" fontId="19" fillId="0" borderId="29" xfId="0" applyFont="1" applyBorder="1" applyAlignment="1" applyProtection="1">
      <alignment horizontal="justify" vertical="top" wrapText="1"/>
      <protection/>
    </xf>
    <xf numFmtId="0" fontId="19" fillId="0" borderId="29" xfId="0" applyFont="1" applyFill="1" applyBorder="1" applyAlignment="1" applyProtection="1">
      <alignment horizontal="center" vertical="center"/>
      <protection/>
    </xf>
    <xf numFmtId="0" fontId="27" fillId="0" borderId="29" xfId="0" applyFont="1" applyBorder="1" applyAlignment="1" applyProtection="1">
      <alignment horizontal="justify" vertical="top" wrapText="1"/>
      <protection/>
    </xf>
    <xf numFmtId="0" fontId="22" fillId="35" borderId="29" xfId="0" applyFont="1" applyFill="1" applyBorder="1" applyAlignment="1" applyProtection="1">
      <alignment horizontal="center" vertical="center" wrapText="1"/>
      <protection/>
    </xf>
    <xf numFmtId="49" fontId="18" fillId="0" borderId="29" xfId="0" applyNumberFormat="1" applyFont="1" applyBorder="1" applyAlignment="1" applyProtection="1">
      <alignment horizontal="left" vertical="center"/>
      <protection locked="0"/>
    </xf>
    <xf numFmtId="0" fontId="19" fillId="0" borderId="0" xfId="0" applyFont="1" applyBorder="1" applyAlignment="1" applyProtection="1">
      <alignment horizontal="center" vertical="center"/>
      <protection/>
    </xf>
    <xf numFmtId="49" fontId="22" fillId="35" borderId="29" xfId="0" applyNumberFormat="1" applyFont="1" applyFill="1" applyBorder="1" applyAlignment="1" applyProtection="1">
      <alignment horizontal="center" vertical="center" wrapText="1"/>
      <protection/>
    </xf>
    <xf numFmtId="49" fontId="18" fillId="35" borderId="29" xfId="0" applyNumberFormat="1" applyFont="1" applyFill="1" applyBorder="1" applyAlignment="1" applyProtection="1">
      <alignment horizontal="center" vertical="center" wrapText="1"/>
      <protection locked="0"/>
    </xf>
    <xf numFmtId="0" fontId="0" fillId="35" borderId="31" xfId="0" applyFill="1" applyBorder="1" applyAlignment="1" applyProtection="1">
      <alignment horizontal="center" vertical="center" wrapText="1"/>
      <protection locked="0"/>
    </xf>
    <xf numFmtId="49" fontId="18" fillId="35" borderId="29" xfId="0" applyNumberFormat="1" applyFont="1" applyFill="1" applyBorder="1" applyAlignment="1" applyProtection="1">
      <alignment horizontal="left" vertical="center"/>
      <protection locked="0"/>
    </xf>
    <xf numFmtId="49" fontId="18" fillId="33" borderId="29" xfId="0" applyNumberFormat="1" applyFont="1" applyFill="1" applyBorder="1" applyAlignment="1" applyProtection="1">
      <alignment horizontal="center" vertical="center"/>
      <protection locked="0"/>
    </xf>
    <xf numFmtId="0" fontId="18" fillId="33" borderId="29" xfId="0" applyFont="1" applyFill="1" applyBorder="1" applyAlignment="1" applyProtection="1">
      <alignment vertical="center"/>
      <protection locked="0"/>
    </xf>
    <xf numFmtId="0" fontId="18" fillId="33" borderId="29" xfId="0" applyFont="1" applyFill="1" applyBorder="1" applyAlignment="1" applyProtection="1">
      <alignment vertical="top"/>
      <protection locked="0"/>
    </xf>
    <xf numFmtId="0" fontId="19" fillId="0" borderId="40" xfId="0" applyFont="1" applyBorder="1" applyAlignment="1" applyProtection="1">
      <alignment horizontal="center"/>
      <protection/>
    </xf>
    <xf numFmtId="0" fontId="19" fillId="33" borderId="29" xfId="0" applyNumberFormat="1" applyFont="1" applyFill="1" applyBorder="1" applyAlignment="1" applyProtection="1">
      <alignment vertical="center"/>
      <protection/>
    </xf>
    <xf numFmtId="0" fontId="19" fillId="33" borderId="29" xfId="0" applyNumberFormat="1" applyFont="1" applyFill="1" applyBorder="1" applyAlignment="1" applyProtection="1">
      <alignment vertical="center"/>
      <protection locked="0"/>
    </xf>
    <xf numFmtId="0" fontId="22" fillId="35" borderId="35" xfId="0" applyFont="1" applyFill="1" applyBorder="1" applyAlignment="1" applyProtection="1">
      <alignment horizontal="center" vertical="center" wrapText="1"/>
      <protection/>
    </xf>
    <xf numFmtId="49" fontId="22" fillId="35" borderId="26" xfId="0" applyNumberFormat="1" applyFont="1" applyFill="1" applyBorder="1" applyAlignment="1" applyProtection="1">
      <alignment horizontal="center" vertical="center" wrapText="1"/>
      <protection/>
    </xf>
    <xf numFmtId="0" fontId="22" fillId="35" borderId="26" xfId="0" applyFont="1" applyFill="1" applyBorder="1" applyAlignment="1" applyProtection="1">
      <alignment horizontal="center" vertical="center" wrapText="1"/>
      <protection/>
    </xf>
    <xf numFmtId="0" fontId="22" fillId="35" borderId="66" xfId="0" applyFont="1" applyFill="1" applyBorder="1" applyAlignment="1" applyProtection="1">
      <alignment horizontal="center" vertical="center" wrapText="1"/>
      <protection/>
    </xf>
    <xf numFmtId="0" fontId="18" fillId="0" borderId="28" xfId="0" applyFont="1" applyBorder="1" applyAlignment="1" applyProtection="1">
      <alignment horizontal="left" vertical="center"/>
      <protection locked="0"/>
    </xf>
    <xf numFmtId="0" fontId="18" fillId="0" borderId="29" xfId="0" applyFont="1" applyBorder="1" applyAlignment="1" applyProtection="1">
      <alignment horizontal="left" vertical="center"/>
      <protection locked="0"/>
    </xf>
    <xf numFmtId="0" fontId="19" fillId="33" borderId="29" xfId="0" applyNumberFormat="1" applyFont="1" applyFill="1" applyBorder="1" applyAlignment="1" applyProtection="1">
      <alignment vertical="center" wrapText="1"/>
      <protection/>
    </xf>
    <xf numFmtId="49" fontId="18" fillId="35" borderId="35" xfId="0" applyNumberFormat="1" applyFont="1" applyFill="1" applyBorder="1" applyAlignment="1" applyProtection="1">
      <alignment horizontal="center" vertical="center" wrapText="1"/>
      <protection/>
    </xf>
    <xf numFmtId="49" fontId="18" fillId="35" borderId="26" xfId="0" applyNumberFormat="1" applyFont="1" applyFill="1" applyBorder="1" applyAlignment="1" applyProtection="1">
      <alignment horizontal="center" vertical="center" wrapText="1"/>
      <protection/>
    </xf>
    <xf numFmtId="0" fontId="18" fillId="35" borderId="30" xfId="0" applyFont="1" applyFill="1" applyBorder="1" applyAlignment="1" applyProtection="1">
      <alignment horizontal="center" vertical="center" wrapText="1"/>
      <protection/>
    </xf>
    <xf numFmtId="49" fontId="18" fillId="35" borderId="44" xfId="0" applyNumberFormat="1" applyFont="1" applyFill="1" applyBorder="1" applyAlignment="1" applyProtection="1">
      <alignment horizontal="center" vertical="center" wrapText="1"/>
      <protection locked="0"/>
    </xf>
    <xf numFmtId="0" fontId="29" fillId="0" borderId="0" xfId="0" applyFont="1" applyBorder="1" applyAlignment="1">
      <alignment horizontal="center"/>
    </xf>
    <xf numFmtId="14" fontId="0" fillId="33" borderId="53" xfId="0" applyNumberFormat="1" applyFont="1" applyFill="1" applyBorder="1" applyAlignment="1" applyProtection="1">
      <alignment horizontal="left" vertical="center" wrapText="1"/>
      <protection locked="0"/>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pmi.sk/" TargetMode="External" /><Relationship Id="rId2" Type="http://schemas.openxmlformats.org/officeDocument/2006/relationships/hyperlink" Target="http://www.stpmi.sk/" TargetMode="External" /></Relationships>
</file>

<file path=xl/worksheets/sheet1.xml><?xml version="1.0" encoding="utf-8"?>
<worksheet xmlns="http://schemas.openxmlformats.org/spreadsheetml/2006/main" xmlns:r="http://schemas.openxmlformats.org/officeDocument/2006/relationships">
  <sheetPr>
    <tabColor indexed="10"/>
  </sheetPr>
  <dimension ref="A1:N481"/>
  <sheetViews>
    <sheetView showGridLines="0" zoomScale="115" zoomScaleNormal="115" zoomScalePageLayoutView="0" workbookViewId="0" topLeftCell="A199">
      <selection activeCell="F40" sqref="F40:I40"/>
    </sheetView>
  </sheetViews>
  <sheetFormatPr defaultColWidth="9.140625" defaultRowHeight="12.75"/>
  <cols>
    <col min="1" max="1" width="31.28125" style="1" customWidth="1"/>
    <col min="2" max="2" width="21.140625" style="2" customWidth="1"/>
    <col min="3" max="3" width="19.28125" style="1" customWidth="1"/>
    <col min="4" max="4" width="12.421875" style="2" customWidth="1"/>
    <col min="5" max="5" width="17.28125" style="2" customWidth="1"/>
    <col min="6" max="6" width="12.28125" style="2" customWidth="1"/>
    <col min="7" max="7" width="10.28125" style="2" customWidth="1"/>
    <col min="8" max="8" width="11.7109375" style="2" customWidth="1"/>
    <col min="9" max="9" width="9.7109375" style="2" customWidth="1"/>
    <col min="10" max="16384" width="9.140625" style="2" customWidth="1"/>
  </cols>
  <sheetData>
    <row r="1" spans="1:9" s="5" customFormat="1" ht="15.75">
      <c r="A1" s="3" t="s">
        <v>0</v>
      </c>
      <c r="B1" s="305" t="s">
        <v>1</v>
      </c>
      <c r="C1" s="305"/>
      <c r="D1" s="305"/>
      <c r="E1" s="305"/>
      <c r="F1" s="305"/>
      <c r="G1" s="4"/>
      <c r="H1" s="4"/>
      <c r="I1" s="4"/>
    </row>
    <row r="2" spans="1:9" s="5" customFormat="1" ht="17.25" customHeight="1">
      <c r="A2" s="306" t="s">
        <v>2</v>
      </c>
      <c r="B2" s="306"/>
      <c r="C2" s="306"/>
      <c r="D2" s="306"/>
      <c r="E2" s="306"/>
      <c r="F2" s="306"/>
      <c r="G2" s="306"/>
      <c r="H2" s="306"/>
      <c r="I2" s="306"/>
    </row>
    <row r="3" spans="1:9" s="5" customFormat="1" ht="18" customHeight="1">
      <c r="A3" s="6"/>
      <c r="B3" s="306" t="s">
        <v>3</v>
      </c>
      <c r="C3" s="306"/>
      <c r="D3" s="306"/>
      <c r="E3" s="306"/>
      <c r="F3" s="306"/>
      <c r="G3" s="7"/>
      <c r="H3" s="8"/>
      <c r="I3" s="7"/>
    </row>
    <row r="4" spans="1:9" ht="12.75">
      <c r="A4" s="307" t="s">
        <v>4</v>
      </c>
      <c r="B4" s="307"/>
      <c r="C4" s="10"/>
      <c r="D4" s="308"/>
      <c r="E4" s="308"/>
      <c r="F4" s="308"/>
      <c r="G4" s="308"/>
      <c r="H4" s="308"/>
      <c r="I4" s="12"/>
    </row>
    <row r="5" spans="1:9" ht="12.75">
      <c r="A5" s="9"/>
      <c r="B5" s="13"/>
      <c r="C5" s="10"/>
      <c r="D5" s="308"/>
      <c r="E5" s="308"/>
      <c r="F5" s="308"/>
      <c r="G5" s="308"/>
      <c r="H5" s="308"/>
      <c r="I5" s="12"/>
    </row>
    <row r="6" spans="1:9" ht="12.75">
      <c r="A6" s="14" t="s">
        <v>5</v>
      </c>
      <c r="B6" s="15" t="s">
        <v>6</v>
      </c>
      <c r="C6" s="16"/>
      <c r="D6" s="17" t="s">
        <v>7</v>
      </c>
      <c r="E6" s="309" t="s">
        <v>8</v>
      </c>
      <c r="F6" s="309"/>
      <c r="G6" s="309"/>
      <c r="H6" s="309"/>
      <c r="I6" s="309"/>
    </row>
    <row r="7" spans="1:9" s="10" customFormat="1" ht="12.75">
      <c r="A7" s="18"/>
      <c r="B7" s="19"/>
      <c r="C7" s="20"/>
      <c r="D7" s="17" t="s">
        <v>9</v>
      </c>
      <c r="E7" s="309" t="s">
        <v>10</v>
      </c>
      <c r="F7" s="309"/>
      <c r="G7" s="309"/>
      <c r="H7" s="309"/>
      <c r="I7" s="309"/>
    </row>
    <row r="8" spans="1:9" ht="12.75">
      <c r="A8" s="14" t="s">
        <v>11</v>
      </c>
      <c r="B8" s="21" t="s">
        <v>12</v>
      </c>
      <c r="C8" s="22" t="s">
        <v>13</v>
      </c>
      <c r="D8" s="21" t="s">
        <v>14</v>
      </c>
      <c r="E8" s="22" t="s">
        <v>15</v>
      </c>
      <c r="F8" s="23"/>
      <c r="G8" s="23"/>
      <c r="H8" s="23"/>
      <c r="I8" s="24"/>
    </row>
    <row r="9" spans="1:9" ht="13.5" customHeight="1">
      <c r="A9" s="13"/>
      <c r="B9" s="25"/>
      <c r="C9" s="26"/>
      <c r="D9" s="26"/>
      <c r="E9" s="25"/>
      <c r="F9" s="25"/>
      <c r="G9" s="27"/>
      <c r="H9" s="27"/>
      <c r="I9" s="27"/>
    </row>
    <row r="10" spans="1:9" ht="12.75">
      <c r="A10" s="14" t="s">
        <v>16</v>
      </c>
      <c r="B10" s="309" t="s">
        <v>17</v>
      </c>
      <c r="C10" s="309"/>
      <c r="D10" s="309"/>
      <c r="E10" s="309"/>
      <c r="F10" s="309"/>
      <c r="G10" s="309"/>
      <c r="H10" s="309"/>
      <c r="I10" s="309"/>
    </row>
    <row r="11" spans="1:9" s="28" customFormat="1" ht="13.5" customHeight="1">
      <c r="A11" s="26"/>
      <c r="B11" s="26"/>
      <c r="C11" s="26"/>
      <c r="E11" s="26"/>
      <c r="F11" s="26"/>
      <c r="G11" s="26"/>
      <c r="H11" s="26"/>
      <c r="I11" s="26"/>
    </row>
    <row r="12" spans="1:9" ht="18.75" customHeight="1">
      <c r="A12" s="17" t="s">
        <v>18</v>
      </c>
      <c r="B12" s="309" t="s">
        <v>19</v>
      </c>
      <c r="C12" s="309"/>
      <c r="D12" s="309"/>
      <c r="E12" s="309"/>
      <c r="F12" s="309"/>
      <c r="G12" s="309"/>
      <c r="H12" s="309"/>
      <c r="I12" s="309"/>
    </row>
    <row r="13" spans="1:9" ht="9.75" customHeight="1">
      <c r="A13" s="26"/>
      <c r="B13" s="16"/>
      <c r="C13" s="16"/>
      <c r="D13" s="16"/>
      <c r="E13" s="16"/>
      <c r="F13" s="16"/>
      <c r="G13" s="16"/>
      <c r="H13" s="16"/>
      <c r="I13" s="16"/>
    </row>
    <row r="14" spans="1:9" ht="12.75">
      <c r="A14" s="29" t="s">
        <v>20</v>
      </c>
      <c r="B14" s="310"/>
      <c r="C14" s="310"/>
      <c r="D14" s="30"/>
      <c r="E14" s="30"/>
      <c r="F14" s="30"/>
      <c r="G14" s="30"/>
      <c r="H14" s="30"/>
      <c r="I14" s="31"/>
    </row>
    <row r="15" spans="1:9" ht="12.75">
      <c r="A15" s="32" t="s">
        <v>21</v>
      </c>
      <c r="B15" s="311" t="s">
        <v>22</v>
      </c>
      <c r="C15" s="311"/>
      <c r="D15" s="311"/>
      <c r="E15" s="311"/>
      <c r="F15" s="311"/>
      <c r="G15" s="311"/>
      <c r="H15" s="311"/>
      <c r="I15" s="311"/>
    </row>
    <row r="16" spans="1:9" ht="12.75">
      <c r="A16" s="32" t="s">
        <v>23</v>
      </c>
      <c r="B16" s="311" t="s">
        <v>24</v>
      </c>
      <c r="C16" s="311"/>
      <c r="D16" s="311"/>
      <c r="E16" s="311"/>
      <c r="F16" s="311"/>
      <c r="G16" s="311"/>
      <c r="H16" s="311"/>
      <c r="I16" s="311"/>
    </row>
    <row r="17" spans="1:9" ht="12.75">
      <c r="A17" s="33" t="s">
        <v>25</v>
      </c>
      <c r="B17" s="312" t="s">
        <v>26</v>
      </c>
      <c r="C17" s="312"/>
      <c r="D17" s="312"/>
      <c r="E17" s="312"/>
      <c r="F17" s="312"/>
      <c r="G17" s="312"/>
      <c r="H17" s="312"/>
      <c r="I17" s="312"/>
    </row>
    <row r="18" spans="1:9" ht="9.75" customHeight="1">
      <c r="A18" s="34"/>
      <c r="B18" s="16"/>
      <c r="C18" s="2"/>
      <c r="I18" s="16"/>
    </row>
    <row r="19" spans="1:9" ht="12.75">
      <c r="A19" s="17"/>
      <c r="B19" s="313"/>
      <c r="C19" s="313"/>
      <c r="D19" s="313"/>
      <c r="E19" s="313"/>
      <c r="F19" s="313"/>
      <c r="G19" s="313"/>
      <c r="H19" s="313"/>
      <c r="I19" s="313"/>
    </row>
    <row r="20" spans="1:9" ht="9.75" customHeight="1">
      <c r="A20" s="16"/>
      <c r="B20" s="16"/>
      <c r="C20" s="16"/>
      <c r="I20" s="16"/>
    </row>
    <row r="21" spans="1:9" ht="12.75">
      <c r="A21" s="14" t="s">
        <v>27</v>
      </c>
      <c r="B21" s="35" t="s">
        <v>28</v>
      </c>
      <c r="C21" s="22"/>
      <c r="D21" s="36"/>
      <c r="E21" s="35" t="s">
        <v>29</v>
      </c>
      <c r="F21" s="309" t="s">
        <v>30</v>
      </c>
      <c r="G21" s="309"/>
      <c r="H21" s="309"/>
      <c r="I21" s="309"/>
    </row>
    <row r="22" spans="1:9" ht="9.75" customHeight="1">
      <c r="A22" s="37"/>
      <c r="B22" s="37"/>
      <c r="C22" s="26"/>
      <c r="D22" s="16"/>
      <c r="E22" s="37"/>
      <c r="I22" s="16"/>
    </row>
    <row r="23" spans="1:9" ht="12.75">
      <c r="A23" s="14" t="s">
        <v>31</v>
      </c>
      <c r="B23" s="35" t="s">
        <v>28</v>
      </c>
      <c r="C23" s="22"/>
      <c r="D23" s="36"/>
      <c r="E23" s="35" t="s">
        <v>29</v>
      </c>
      <c r="F23" s="309"/>
      <c r="G23" s="309"/>
      <c r="H23" s="309"/>
      <c r="I23" s="309"/>
    </row>
    <row r="24" spans="1:9" ht="12.75">
      <c r="A24" s="16"/>
      <c r="B24" s="16"/>
      <c r="C24" s="16"/>
      <c r="E24" s="16"/>
      <c r="F24" s="16"/>
      <c r="G24" s="16"/>
      <c r="H24" s="16"/>
      <c r="I24" s="16"/>
    </row>
    <row r="25" spans="1:9" ht="12.75">
      <c r="A25" s="17"/>
      <c r="B25" s="313"/>
      <c r="C25" s="313"/>
      <c r="D25" s="313"/>
      <c r="E25" s="313"/>
      <c r="F25" s="313"/>
      <c r="G25" s="313"/>
      <c r="H25" s="313"/>
      <c r="I25" s="313"/>
    </row>
    <row r="26" spans="1:9" ht="7.5" customHeight="1">
      <c r="A26" s="37"/>
      <c r="B26" s="25"/>
      <c r="C26" s="25"/>
      <c r="D26" s="25"/>
      <c r="E26" s="25"/>
      <c r="F26" s="25"/>
      <c r="G26" s="25"/>
      <c r="H26" s="25"/>
      <c r="I26" s="25"/>
    </row>
    <row r="27" spans="1:9" ht="12.75">
      <c r="A27" s="14" t="s">
        <v>32</v>
      </c>
      <c r="B27" s="314" t="s">
        <v>33</v>
      </c>
      <c r="C27" s="314"/>
      <c r="D27" s="314"/>
      <c r="E27" s="314"/>
      <c r="F27" s="314"/>
      <c r="G27" s="314"/>
      <c r="H27" s="314"/>
      <c r="I27" s="314"/>
    </row>
    <row r="28" spans="1:9" ht="9.75" customHeight="1">
      <c r="A28" s="16"/>
      <c r="B28" s="16"/>
      <c r="C28" s="16"/>
      <c r="D28" s="16"/>
      <c r="E28" s="16"/>
      <c r="F28" s="16"/>
      <c r="G28" s="16"/>
      <c r="H28" s="16"/>
      <c r="I28" s="38"/>
    </row>
    <row r="29" spans="1:9" ht="12.75">
      <c r="A29" s="14" t="s">
        <v>34</v>
      </c>
      <c r="B29" s="309" t="s">
        <v>35</v>
      </c>
      <c r="C29" s="309"/>
      <c r="D29" s="16"/>
      <c r="E29" s="315" t="s">
        <v>36</v>
      </c>
      <c r="F29" s="315"/>
      <c r="G29" s="309" t="s">
        <v>37</v>
      </c>
      <c r="H29" s="309"/>
      <c r="I29" s="309"/>
    </row>
    <row r="30" spans="1:9" ht="9.75" customHeight="1">
      <c r="A30" s="2"/>
      <c r="B30" s="16"/>
      <c r="C30" s="16"/>
      <c r="D30" s="16"/>
      <c r="E30" s="16"/>
      <c r="F30" s="16"/>
      <c r="G30" s="16"/>
      <c r="H30" s="16"/>
      <c r="I30" s="16"/>
    </row>
    <row r="31" spans="1:9" ht="9.75" customHeight="1">
      <c r="A31" s="315" t="s">
        <v>38</v>
      </c>
      <c r="B31" s="316" t="s">
        <v>39</v>
      </c>
      <c r="C31" s="316"/>
      <c r="D31" s="316"/>
      <c r="E31" s="316"/>
      <c r="F31" s="316"/>
      <c r="G31" s="316"/>
      <c r="H31" s="316"/>
      <c r="I31" s="316"/>
    </row>
    <row r="32" spans="1:9" ht="9.75" customHeight="1">
      <c r="A32" s="315"/>
      <c r="B32" s="316"/>
      <c r="C32" s="316"/>
      <c r="D32" s="316"/>
      <c r="E32" s="316"/>
      <c r="F32" s="316"/>
      <c r="G32" s="316"/>
      <c r="H32" s="316"/>
      <c r="I32" s="316"/>
    </row>
    <row r="33" spans="1:9" ht="12.75">
      <c r="A33" s="315"/>
      <c r="B33" s="316"/>
      <c r="C33" s="316"/>
      <c r="D33" s="316"/>
      <c r="E33" s="316"/>
      <c r="F33" s="316"/>
      <c r="G33" s="316"/>
      <c r="H33" s="316"/>
      <c r="I33" s="316"/>
    </row>
    <row r="34" spans="1:9" ht="12.75">
      <c r="A34" s="37"/>
      <c r="B34" s="19"/>
      <c r="C34" s="19"/>
      <c r="D34" s="19"/>
      <c r="E34" s="19"/>
      <c r="F34" s="19"/>
      <c r="G34" s="19"/>
      <c r="H34" s="19"/>
      <c r="I34" s="19"/>
    </row>
    <row r="35" spans="1:9" ht="26.25" customHeight="1">
      <c r="A35" s="317" t="s">
        <v>40</v>
      </c>
      <c r="B35" s="318" t="s">
        <v>41</v>
      </c>
      <c r="C35" s="319" t="s">
        <v>42</v>
      </c>
      <c r="D35" s="319"/>
      <c r="E35" s="319"/>
      <c r="F35" s="320" t="s">
        <v>33</v>
      </c>
      <c r="G35" s="320"/>
      <c r="H35" s="320"/>
      <c r="I35" s="320"/>
    </row>
    <row r="36" spans="1:9" ht="12.75">
      <c r="A36" s="317"/>
      <c r="B36" s="318"/>
      <c r="C36" s="319"/>
      <c r="D36" s="319"/>
      <c r="E36" s="319"/>
      <c r="F36" s="320"/>
      <c r="G36" s="320"/>
      <c r="H36" s="320"/>
      <c r="I36" s="320"/>
    </row>
    <row r="37" spans="1:9" ht="12.75">
      <c r="A37" s="317"/>
      <c r="B37" s="318"/>
      <c r="C37" s="319"/>
      <c r="D37" s="319"/>
      <c r="E37" s="319"/>
      <c r="F37" s="320"/>
      <c r="G37" s="320"/>
      <c r="H37" s="320"/>
      <c r="I37" s="320"/>
    </row>
    <row r="38" spans="1:9" ht="12.75" customHeight="1">
      <c r="A38" s="317"/>
      <c r="B38" s="318"/>
      <c r="C38" s="321" t="s">
        <v>43</v>
      </c>
      <c r="D38" s="321"/>
      <c r="E38" s="321"/>
      <c r="F38" s="521">
        <v>43985</v>
      </c>
      <c r="G38" s="322"/>
      <c r="H38" s="322"/>
      <c r="I38" s="322"/>
    </row>
    <row r="39" spans="1:9" ht="12.75">
      <c r="A39" s="317"/>
      <c r="B39" s="318"/>
      <c r="C39" s="321"/>
      <c r="D39" s="321"/>
      <c r="E39" s="321"/>
      <c r="F39" s="322"/>
      <c r="G39" s="322"/>
      <c r="H39" s="322"/>
      <c r="I39" s="322"/>
    </row>
    <row r="40" spans="1:9" ht="13.5" customHeight="1">
      <c r="A40" s="317"/>
      <c r="B40" s="318"/>
      <c r="C40" s="323" t="s">
        <v>44</v>
      </c>
      <c r="D40" s="323"/>
      <c r="E40" s="323"/>
      <c r="F40" s="324"/>
      <c r="G40" s="324"/>
      <c r="H40" s="324"/>
      <c r="I40" s="324"/>
    </row>
    <row r="41" spans="1:9" ht="12.75">
      <c r="A41" s="39"/>
      <c r="B41" s="40"/>
      <c r="C41" s="40"/>
      <c r="D41" s="40"/>
      <c r="E41" s="40"/>
      <c r="F41" s="40"/>
      <c r="G41" s="40"/>
      <c r="H41" s="40"/>
      <c r="I41" s="40"/>
    </row>
    <row r="42" spans="1:9" ht="12.75" customHeight="1">
      <c r="A42" s="325" t="s">
        <v>45</v>
      </c>
      <c r="B42" s="326" t="s">
        <v>46</v>
      </c>
      <c r="C42" s="326"/>
      <c r="D42" s="326"/>
      <c r="E42" s="326"/>
      <c r="F42" s="326"/>
      <c r="G42" s="326"/>
      <c r="H42" s="326"/>
      <c r="I42" s="326"/>
    </row>
    <row r="43" spans="1:14" ht="12.75">
      <c r="A43" s="325"/>
      <c r="B43" s="326"/>
      <c r="C43" s="326"/>
      <c r="D43" s="326"/>
      <c r="E43" s="326"/>
      <c r="F43" s="326"/>
      <c r="G43" s="326"/>
      <c r="H43" s="326"/>
      <c r="I43" s="326"/>
      <c r="J43" s="16"/>
      <c r="K43" s="16"/>
      <c r="L43" s="16"/>
      <c r="M43" s="16"/>
      <c r="N43" s="16"/>
    </row>
    <row r="44" spans="1:14" ht="12.75">
      <c r="A44" s="325"/>
      <c r="B44" s="326"/>
      <c r="C44" s="326"/>
      <c r="D44" s="326"/>
      <c r="E44" s="326"/>
      <c r="F44" s="326"/>
      <c r="G44" s="326"/>
      <c r="H44" s="326"/>
      <c r="I44" s="326"/>
      <c r="J44" s="16"/>
      <c r="K44" s="16"/>
      <c r="L44" s="16"/>
      <c r="M44" s="16"/>
      <c r="N44" s="16"/>
    </row>
    <row r="45" spans="1:14" ht="12.75">
      <c r="A45" s="325"/>
      <c r="B45" s="326"/>
      <c r="C45" s="326"/>
      <c r="D45" s="326"/>
      <c r="E45" s="326"/>
      <c r="F45" s="326"/>
      <c r="G45" s="326"/>
      <c r="H45" s="326"/>
      <c r="I45" s="326"/>
      <c r="J45" s="16"/>
      <c r="K45" s="16"/>
      <c r="L45" s="16"/>
      <c r="M45" s="16"/>
      <c r="N45" s="16"/>
    </row>
    <row r="46" spans="1:14" ht="12.75">
      <c r="A46" s="325"/>
      <c r="B46" s="326"/>
      <c r="C46" s="326"/>
      <c r="D46" s="326"/>
      <c r="E46" s="326"/>
      <c r="F46" s="326"/>
      <c r="G46" s="326"/>
      <c r="H46" s="326"/>
      <c r="I46" s="326"/>
      <c r="J46" s="16"/>
      <c r="K46" s="16"/>
      <c r="L46" s="16"/>
      <c r="M46" s="16"/>
      <c r="N46" s="16"/>
    </row>
    <row r="47" spans="1:14" ht="12.75">
      <c r="A47" s="325"/>
      <c r="B47" s="326"/>
      <c r="C47" s="326"/>
      <c r="D47" s="326"/>
      <c r="E47" s="326"/>
      <c r="F47" s="326"/>
      <c r="G47" s="326"/>
      <c r="H47" s="326"/>
      <c r="I47" s="326"/>
      <c r="J47" s="16"/>
      <c r="K47" s="16"/>
      <c r="L47" s="16"/>
      <c r="M47" s="16"/>
      <c r="N47" s="16"/>
    </row>
    <row r="48" spans="1:14" ht="12.75">
      <c r="A48" s="325"/>
      <c r="B48" s="326"/>
      <c r="C48" s="326"/>
      <c r="D48" s="326"/>
      <c r="E48" s="326"/>
      <c r="F48" s="326"/>
      <c r="G48" s="326"/>
      <c r="H48" s="326"/>
      <c r="I48" s="326"/>
      <c r="J48" s="16"/>
      <c r="K48" s="16"/>
      <c r="L48" s="16"/>
      <c r="M48" s="16"/>
      <c r="N48" s="16"/>
    </row>
    <row r="49" spans="1:9" ht="12.75">
      <c r="A49" s="20"/>
      <c r="B49" s="20"/>
      <c r="C49" s="41"/>
      <c r="D49" s="42"/>
      <c r="E49" s="42"/>
      <c r="F49" s="16"/>
      <c r="G49" s="16"/>
      <c r="H49" s="16"/>
      <c r="I49" s="16"/>
    </row>
    <row r="50" spans="1:9" ht="12.75">
      <c r="A50" s="307" t="s">
        <v>47</v>
      </c>
      <c r="B50" s="307"/>
      <c r="C50" s="307"/>
      <c r="D50" s="16"/>
      <c r="E50" s="16"/>
      <c r="F50" s="16"/>
      <c r="G50" s="16"/>
      <c r="H50" s="16"/>
      <c r="I50" s="16"/>
    </row>
    <row r="51" spans="1:9" ht="12.75">
      <c r="A51" s="9"/>
      <c r="B51" s="43"/>
      <c r="C51" s="43"/>
      <c r="D51" s="16"/>
      <c r="E51" s="16"/>
      <c r="F51" s="16"/>
      <c r="G51" s="16"/>
      <c r="H51" s="16"/>
      <c r="I51" s="16"/>
    </row>
    <row r="52" spans="1:9" ht="15.75" customHeight="1">
      <c r="A52" s="327" t="s">
        <v>48</v>
      </c>
      <c r="B52" s="327"/>
      <c r="C52" s="327"/>
      <c r="D52" s="327"/>
      <c r="E52" s="327"/>
      <c r="F52" s="327"/>
      <c r="G52" s="328" t="s">
        <v>49</v>
      </c>
      <c r="H52" s="328"/>
      <c r="I52" s="328"/>
    </row>
    <row r="53" spans="1:9" ht="12.75">
      <c r="A53" s="9"/>
      <c r="B53" s="43"/>
      <c r="C53" s="43"/>
      <c r="D53" s="16"/>
      <c r="E53" s="16"/>
      <c r="F53" s="16"/>
      <c r="G53" s="16"/>
      <c r="H53" s="16"/>
      <c r="I53" s="16"/>
    </row>
    <row r="54" spans="1:9" ht="13.5" customHeight="1">
      <c r="A54" s="329" t="s">
        <v>50</v>
      </c>
      <c r="B54" s="329"/>
      <c r="C54" s="330" t="s">
        <v>51</v>
      </c>
      <c r="D54" s="330"/>
      <c r="E54" s="330"/>
      <c r="F54" s="331" t="s">
        <v>52</v>
      </c>
      <c r="G54" s="331"/>
      <c r="H54" s="331"/>
      <c r="I54" s="331"/>
    </row>
    <row r="55" spans="1:9" ht="12.75" customHeight="1">
      <c r="A55" s="332" t="s">
        <v>53</v>
      </c>
      <c r="B55" s="332"/>
      <c r="C55" s="333" t="s">
        <v>54</v>
      </c>
      <c r="D55" s="333"/>
      <c r="E55" s="333"/>
      <c r="F55" s="334" t="s">
        <v>55</v>
      </c>
      <c r="G55" s="334"/>
      <c r="H55" s="334"/>
      <c r="I55" s="334"/>
    </row>
    <row r="56" spans="1:9" ht="12.75" customHeight="1">
      <c r="A56" s="332"/>
      <c r="B56" s="332"/>
      <c r="C56" s="335" t="s">
        <v>56</v>
      </c>
      <c r="D56" s="335"/>
      <c r="E56" s="335"/>
      <c r="F56" s="336" t="s">
        <v>57</v>
      </c>
      <c r="G56" s="336"/>
      <c r="H56" s="336"/>
      <c r="I56" s="336"/>
    </row>
    <row r="57" spans="1:9" ht="12.75" customHeight="1">
      <c r="A57" s="332"/>
      <c r="B57" s="332"/>
      <c r="C57" s="335" t="s">
        <v>58</v>
      </c>
      <c r="D57" s="335"/>
      <c r="E57" s="335"/>
      <c r="F57" s="336" t="s">
        <v>59</v>
      </c>
      <c r="G57" s="336"/>
      <c r="H57" s="336"/>
      <c r="I57" s="336"/>
    </row>
    <row r="58" spans="1:9" ht="12.75" customHeight="1">
      <c r="A58" s="337" t="s">
        <v>60</v>
      </c>
      <c r="B58" s="337"/>
      <c r="C58" s="335" t="s">
        <v>61</v>
      </c>
      <c r="D58" s="335"/>
      <c r="E58" s="335"/>
      <c r="F58" s="336" t="s">
        <v>62</v>
      </c>
      <c r="G58" s="336"/>
      <c r="H58" s="336"/>
      <c r="I58" s="336"/>
    </row>
    <row r="59" spans="1:9" ht="25.5" customHeight="1">
      <c r="A59" s="337"/>
      <c r="B59" s="337"/>
      <c r="C59" s="335" t="s">
        <v>63</v>
      </c>
      <c r="D59" s="335"/>
      <c r="E59" s="335"/>
      <c r="F59" s="336" t="s">
        <v>64</v>
      </c>
      <c r="G59" s="336"/>
      <c r="H59" s="336"/>
      <c r="I59" s="336"/>
    </row>
    <row r="60" spans="1:9" ht="18" customHeight="1">
      <c r="A60" s="337"/>
      <c r="B60" s="337"/>
      <c r="C60" s="338" t="s">
        <v>65</v>
      </c>
      <c r="D60" s="338"/>
      <c r="E60" s="338"/>
      <c r="F60" s="339" t="s">
        <v>66</v>
      </c>
      <c r="G60" s="339"/>
      <c r="H60" s="339"/>
      <c r="I60" s="339"/>
    </row>
    <row r="61" spans="1:9" ht="13.5" customHeight="1">
      <c r="A61" s="340"/>
      <c r="B61" s="340"/>
      <c r="C61" s="338"/>
      <c r="D61" s="338"/>
      <c r="E61" s="338"/>
      <c r="F61" s="339"/>
      <c r="G61" s="339"/>
      <c r="H61" s="339"/>
      <c r="I61" s="339"/>
    </row>
    <row r="62" spans="1:9" ht="12.75">
      <c r="A62" s="44" t="s">
        <v>67</v>
      </c>
      <c r="B62" s="45"/>
      <c r="C62" s="41"/>
      <c r="D62" s="41"/>
      <c r="E62" s="41"/>
      <c r="F62" s="20"/>
      <c r="G62" s="20"/>
      <c r="H62" s="20"/>
      <c r="I62" s="20"/>
    </row>
    <row r="63" spans="1:9" ht="12.75" customHeight="1">
      <c r="A63" s="341" t="s">
        <v>68</v>
      </c>
      <c r="B63" s="341"/>
      <c r="C63" s="342" t="s">
        <v>51</v>
      </c>
      <c r="D63" s="342"/>
      <c r="E63" s="342"/>
      <c r="F63" s="343" t="s">
        <v>52</v>
      </c>
      <c r="G63" s="343"/>
      <c r="H63" s="343"/>
      <c r="I63" s="343"/>
    </row>
    <row r="64" spans="1:9" ht="12.75" customHeight="1">
      <c r="A64" s="344" t="s">
        <v>69</v>
      </c>
      <c r="B64" s="344"/>
      <c r="C64" s="345" t="s">
        <v>70</v>
      </c>
      <c r="D64" s="345"/>
      <c r="E64" s="345"/>
      <c r="F64" s="336" t="s">
        <v>71</v>
      </c>
      <c r="G64" s="336"/>
      <c r="H64" s="336"/>
      <c r="I64" s="336"/>
    </row>
    <row r="65" spans="1:9" ht="21" customHeight="1">
      <c r="A65" s="346" t="s">
        <v>72</v>
      </c>
      <c r="B65" s="346"/>
      <c r="C65" s="345"/>
      <c r="D65" s="345"/>
      <c r="E65" s="345"/>
      <c r="F65" s="336"/>
      <c r="G65" s="336"/>
      <c r="H65" s="336"/>
      <c r="I65" s="336"/>
    </row>
    <row r="66" spans="1:9" ht="90.75" customHeight="1">
      <c r="A66" s="346"/>
      <c r="B66" s="346"/>
      <c r="C66" s="347" t="s">
        <v>73</v>
      </c>
      <c r="D66" s="347"/>
      <c r="E66" s="347"/>
      <c r="F66" s="348" t="s">
        <v>74</v>
      </c>
      <c r="G66" s="348"/>
      <c r="H66" s="348"/>
      <c r="I66" s="348"/>
    </row>
    <row r="67" spans="1:9" ht="21.75" customHeight="1">
      <c r="A67" s="349" t="s">
        <v>75</v>
      </c>
      <c r="B67" s="349"/>
      <c r="C67" s="347" t="s">
        <v>76</v>
      </c>
      <c r="D67" s="347"/>
      <c r="E67" s="347"/>
      <c r="F67" s="348" t="s">
        <v>77</v>
      </c>
      <c r="G67" s="348"/>
      <c r="H67" s="348"/>
      <c r="I67" s="348"/>
    </row>
    <row r="68" spans="1:9" ht="21.75" customHeight="1">
      <c r="A68" s="46"/>
      <c r="B68" s="47"/>
      <c r="C68" s="347" t="s">
        <v>78</v>
      </c>
      <c r="D68" s="347"/>
      <c r="E68" s="347"/>
      <c r="F68" s="348" t="s">
        <v>79</v>
      </c>
      <c r="G68" s="348"/>
      <c r="H68" s="348"/>
      <c r="I68" s="348"/>
    </row>
    <row r="69" spans="1:9" ht="21.75" customHeight="1">
      <c r="A69" s="48"/>
      <c r="B69" s="49"/>
      <c r="C69" s="350" t="s">
        <v>80</v>
      </c>
      <c r="D69" s="350"/>
      <c r="E69" s="350"/>
      <c r="F69" s="351" t="s">
        <v>81</v>
      </c>
      <c r="G69" s="351"/>
      <c r="H69" s="351"/>
      <c r="I69" s="351"/>
    </row>
    <row r="70" spans="1:9" ht="13.5" customHeight="1">
      <c r="A70" s="352"/>
      <c r="B70" s="352"/>
      <c r="C70" s="352"/>
      <c r="D70" s="352"/>
      <c r="E70" s="352"/>
      <c r="F70" s="352"/>
      <c r="G70" s="352"/>
      <c r="H70" s="352"/>
      <c r="I70" s="352"/>
    </row>
    <row r="71" spans="1:9" ht="12.75">
      <c r="A71" s="353" t="s">
        <v>82</v>
      </c>
      <c r="B71" s="353"/>
      <c r="C71" s="353"/>
      <c r="D71" s="353"/>
      <c r="E71" s="353"/>
      <c r="F71" s="51" t="s">
        <v>83</v>
      </c>
      <c r="G71" s="16"/>
      <c r="H71" s="16"/>
      <c r="I71" s="16"/>
    </row>
    <row r="72" spans="1:9" ht="12.75">
      <c r="A72" s="354" t="s">
        <v>84</v>
      </c>
      <c r="B72" s="354"/>
      <c r="C72" s="354"/>
      <c r="D72" s="354"/>
      <c r="E72" s="354"/>
      <c r="F72" s="354"/>
      <c r="G72" s="354"/>
      <c r="H72" s="354"/>
      <c r="I72" s="354"/>
    </row>
    <row r="73" spans="1:9" ht="12.75" customHeight="1">
      <c r="A73" s="355" t="s">
        <v>85</v>
      </c>
      <c r="B73" s="355"/>
      <c r="C73" s="355"/>
      <c r="D73" s="355"/>
      <c r="E73" s="355"/>
      <c r="F73" s="355"/>
      <c r="G73" s="355"/>
      <c r="H73" s="355"/>
      <c r="I73" s="355"/>
    </row>
    <row r="74" spans="1:9" ht="12.75">
      <c r="A74" s="355"/>
      <c r="B74" s="355"/>
      <c r="C74" s="355"/>
      <c r="D74" s="355"/>
      <c r="E74" s="355"/>
      <c r="F74" s="355"/>
      <c r="G74" s="355"/>
      <c r="H74" s="355"/>
      <c r="I74" s="355"/>
    </row>
    <row r="75" spans="1:9" ht="13.5" customHeight="1">
      <c r="A75" s="356" t="s">
        <v>86</v>
      </c>
      <c r="B75" s="356"/>
      <c r="C75" s="356"/>
      <c r="D75" s="356"/>
      <c r="E75" s="356"/>
      <c r="F75" s="356"/>
      <c r="G75" s="356"/>
      <c r="H75" s="356"/>
      <c r="I75" s="356"/>
    </row>
    <row r="76" spans="1:9" ht="12.75">
      <c r="A76" s="353" t="s">
        <v>87</v>
      </c>
      <c r="B76" s="353"/>
      <c r="C76" s="353"/>
      <c r="D76" s="353"/>
      <c r="E76" s="353"/>
      <c r="F76" s="353"/>
      <c r="G76" s="353"/>
      <c r="H76" s="353"/>
      <c r="I76" s="353"/>
    </row>
    <row r="77" spans="1:9" ht="12.75" customHeight="1">
      <c r="A77" s="357" t="s">
        <v>88</v>
      </c>
      <c r="B77" s="357"/>
      <c r="C77" s="357"/>
      <c r="D77" s="357"/>
      <c r="E77" s="357"/>
      <c r="F77" s="357"/>
      <c r="G77" s="357"/>
      <c r="H77" s="357"/>
      <c r="I77" s="357"/>
    </row>
    <row r="78" spans="1:9" ht="12.75">
      <c r="A78" s="357"/>
      <c r="B78" s="357"/>
      <c r="C78" s="357"/>
      <c r="D78" s="357"/>
      <c r="E78" s="357"/>
      <c r="F78" s="357"/>
      <c r="G78" s="357"/>
      <c r="H78" s="357"/>
      <c r="I78" s="357"/>
    </row>
    <row r="79" spans="1:9" ht="12.75">
      <c r="A79" s="53"/>
      <c r="B79" s="53"/>
      <c r="C79" s="53"/>
      <c r="D79" s="53"/>
      <c r="E79" s="53"/>
      <c r="F79" s="53"/>
      <c r="G79" s="53"/>
      <c r="H79" s="53"/>
      <c r="I79" s="53"/>
    </row>
    <row r="80" spans="1:9" ht="12.75">
      <c r="A80" s="50" t="s">
        <v>89</v>
      </c>
      <c r="B80" s="54" t="s">
        <v>90</v>
      </c>
      <c r="C80" s="53"/>
      <c r="D80" s="53"/>
      <c r="E80" s="53"/>
      <c r="F80" s="53"/>
      <c r="G80" s="53"/>
      <c r="H80" s="53"/>
      <c r="I80" s="53"/>
    </row>
    <row r="81" spans="1:9" ht="12.75">
      <c r="A81" s="53"/>
      <c r="B81" s="53"/>
      <c r="C81" s="53"/>
      <c r="D81" s="53"/>
      <c r="E81" s="53"/>
      <c r="F81" s="53"/>
      <c r="G81" s="53"/>
      <c r="H81" s="53"/>
      <c r="I81" s="53"/>
    </row>
    <row r="82" spans="1:9" ht="12.75">
      <c r="A82" s="55"/>
      <c r="B82" s="53"/>
      <c r="C82" s="53"/>
      <c r="D82" s="53"/>
      <c r="E82" s="53"/>
      <c r="F82" s="53"/>
      <c r="G82" s="53"/>
      <c r="H82" s="53"/>
      <c r="I82" s="53"/>
    </row>
    <row r="83" spans="1:9" ht="12.75">
      <c r="A83" s="353" t="s">
        <v>91</v>
      </c>
      <c r="B83" s="353"/>
      <c r="C83" s="353"/>
      <c r="D83" s="353"/>
      <c r="E83" s="353"/>
      <c r="F83" s="353"/>
      <c r="G83" s="56" t="s">
        <v>83</v>
      </c>
      <c r="H83" s="20"/>
      <c r="I83" s="20"/>
    </row>
    <row r="84" spans="1:9" ht="6" customHeight="1">
      <c r="A84" s="13"/>
      <c r="B84" s="13"/>
      <c r="C84" s="13"/>
      <c r="D84" s="20"/>
      <c r="E84" s="20"/>
      <c r="F84" s="20"/>
      <c r="G84" s="20"/>
      <c r="H84" s="20"/>
      <c r="I84" s="20"/>
    </row>
    <row r="85" spans="1:9" ht="12.75" customHeight="1">
      <c r="A85" s="358" t="s">
        <v>92</v>
      </c>
      <c r="B85" s="358"/>
      <c r="C85" s="359" t="s">
        <v>70</v>
      </c>
      <c r="D85" s="359"/>
      <c r="E85" s="359"/>
      <c r="F85" s="334" t="s">
        <v>93</v>
      </c>
      <c r="G85" s="334"/>
      <c r="H85" s="334"/>
      <c r="I85" s="334"/>
    </row>
    <row r="86" spans="1:9" ht="13.5" customHeight="1">
      <c r="A86" s="358"/>
      <c r="B86" s="358"/>
      <c r="C86" s="359"/>
      <c r="D86" s="359"/>
      <c r="E86" s="359"/>
      <c r="F86" s="334"/>
      <c r="G86" s="334"/>
      <c r="H86" s="334"/>
      <c r="I86" s="334"/>
    </row>
    <row r="87" spans="1:9" ht="12.75" customHeight="1">
      <c r="A87" s="358"/>
      <c r="B87" s="358"/>
      <c r="C87" s="347" t="s">
        <v>73</v>
      </c>
      <c r="D87" s="347"/>
      <c r="E87" s="347"/>
      <c r="F87" s="348" t="s">
        <v>94</v>
      </c>
      <c r="G87" s="348"/>
      <c r="H87" s="348"/>
      <c r="I87" s="348"/>
    </row>
    <row r="88" spans="1:9" ht="12.75" customHeight="1">
      <c r="A88" s="358"/>
      <c r="B88" s="358"/>
      <c r="C88" s="347" t="s">
        <v>76</v>
      </c>
      <c r="D88" s="347"/>
      <c r="E88" s="347"/>
      <c r="F88" s="348" t="s">
        <v>95</v>
      </c>
      <c r="G88" s="348"/>
      <c r="H88" s="348"/>
      <c r="I88" s="348"/>
    </row>
    <row r="89" spans="1:9" ht="12.75" customHeight="1">
      <c r="A89" s="358"/>
      <c r="B89" s="358"/>
      <c r="C89" s="347" t="s">
        <v>78</v>
      </c>
      <c r="D89" s="347"/>
      <c r="E89" s="347"/>
      <c r="F89" s="348" t="s">
        <v>96</v>
      </c>
      <c r="G89" s="348"/>
      <c r="H89" s="348"/>
      <c r="I89" s="348"/>
    </row>
    <row r="90" spans="1:9" ht="13.5" customHeight="1">
      <c r="A90" s="358"/>
      <c r="B90" s="358"/>
      <c r="C90" s="350" t="s">
        <v>80</v>
      </c>
      <c r="D90" s="350"/>
      <c r="E90" s="350"/>
      <c r="F90" s="351" t="s">
        <v>97</v>
      </c>
      <c r="G90" s="351"/>
      <c r="H90" s="351"/>
      <c r="I90" s="351"/>
    </row>
    <row r="91" spans="1:9" ht="12.75">
      <c r="A91" s="57"/>
      <c r="B91" s="57"/>
      <c r="C91" s="45"/>
      <c r="D91" s="45"/>
      <c r="E91" s="45"/>
      <c r="F91" s="20"/>
      <c r="G91" s="20"/>
      <c r="H91" s="20"/>
      <c r="I91" s="58"/>
    </row>
    <row r="92" spans="1:9" ht="12.75" customHeight="1">
      <c r="A92" s="360" t="s">
        <v>98</v>
      </c>
      <c r="B92" s="360"/>
      <c r="C92" s="360"/>
      <c r="D92" s="360"/>
      <c r="E92" s="360"/>
      <c r="F92" s="360"/>
      <c r="G92" s="360"/>
      <c r="H92" s="360"/>
      <c r="I92" s="360"/>
    </row>
    <row r="93" spans="1:9" ht="12.75">
      <c r="A93" s="360"/>
      <c r="B93" s="360"/>
      <c r="C93" s="360"/>
      <c r="D93" s="360"/>
      <c r="E93" s="360"/>
      <c r="F93" s="360"/>
      <c r="G93" s="360"/>
      <c r="H93" s="360"/>
      <c r="I93" s="360"/>
    </row>
    <row r="94" spans="1:9" ht="12.75">
      <c r="A94" s="360"/>
      <c r="B94" s="360"/>
      <c r="C94" s="360"/>
      <c r="D94" s="360"/>
      <c r="E94" s="360"/>
      <c r="F94" s="360"/>
      <c r="G94" s="360"/>
      <c r="H94" s="360"/>
      <c r="I94" s="360"/>
    </row>
    <row r="95" spans="1:9" ht="12.75">
      <c r="A95" s="360"/>
      <c r="B95" s="360"/>
      <c r="C95" s="360"/>
      <c r="D95" s="360"/>
      <c r="E95" s="360"/>
      <c r="F95" s="360"/>
      <c r="G95" s="360"/>
      <c r="H95" s="360"/>
      <c r="I95" s="360"/>
    </row>
    <row r="96" spans="1:9" ht="12.75">
      <c r="A96" s="59"/>
      <c r="B96" s="59"/>
      <c r="C96" s="59"/>
      <c r="D96" s="59"/>
      <c r="E96" s="59"/>
      <c r="F96" s="59"/>
      <c r="G96" s="59"/>
      <c r="H96" s="59"/>
      <c r="I96" s="59"/>
    </row>
    <row r="97" spans="1:9" ht="18" customHeight="1">
      <c r="A97" s="361" t="s">
        <v>99</v>
      </c>
      <c r="B97" s="361"/>
      <c r="C97" s="361"/>
      <c r="D97" s="361"/>
      <c r="E97" s="361"/>
      <c r="F97" s="361"/>
      <c r="G97" s="361"/>
      <c r="H97" s="361"/>
      <c r="I97" s="361"/>
    </row>
    <row r="98" spans="1:9" ht="18" customHeight="1">
      <c r="A98" s="60"/>
      <c r="B98" s="61"/>
      <c r="C98" s="61"/>
      <c r="D98" s="61"/>
      <c r="E98" s="61"/>
      <c r="F98" s="61"/>
      <c r="G98" s="61"/>
      <c r="H98" s="61"/>
      <c r="I98" s="61"/>
    </row>
    <row r="99" spans="1:9" ht="12.75" customHeight="1">
      <c r="A99" s="360" t="s">
        <v>100</v>
      </c>
      <c r="B99" s="360"/>
      <c r="C99" s="360"/>
      <c r="D99" s="360"/>
      <c r="E99" s="360"/>
      <c r="F99" s="360"/>
      <c r="G99" s="360"/>
      <c r="H99" s="360"/>
      <c r="I99" s="360"/>
    </row>
    <row r="100" spans="1:9" ht="12.75">
      <c r="A100" s="360"/>
      <c r="B100" s="360"/>
      <c r="C100" s="360"/>
      <c r="D100" s="360"/>
      <c r="E100" s="360"/>
      <c r="F100" s="360"/>
      <c r="G100" s="360"/>
      <c r="H100" s="360"/>
      <c r="I100" s="360"/>
    </row>
    <row r="101" spans="1:9" ht="12.75">
      <c r="A101" s="360"/>
      <c r="B101" s="360"/>
      <c r="C101" s="360"/>
      <c r="D101" s="360"/>
      <c r="E101" s="360"/>
      <c r="F101" s="360"/>
      <c r="G101" s="360"/>
      <c r="H101" s="360"/>
      <c r="I101" s="360"/>
    </row>
    <row r="102" spans="1:9" ht="12.75">
      <c r="A102" s="62" t="s">
        <v>101</v>
      </c>
      <c r="B102" s="19"/>
      <c r="C102" s="19"/>
      <c r="D102" s="19"/>
      <c r="E102" s="63"/>
      <c r="F102" s="63"/>
      <c r="G102" s="19"/>
      <c r="H102" s="19"/>
      <c r="I102" s="19"/>
    </row>
    <row r="103" spans="1:9" ht="12.75" customHeight="1">
      <c r="A103" s="362" t="s">
        <v>102</v>
      </c>
      <c r="B103" s="362"/>
      <c r="C103" s="362"/>
      <c r="D103" s="362"/>
      <c r="E103" s="362"/>
      <c r="F103" s="362"/>
      <c r="G103" s="362"/>
      <c r="H103" s="362"/>
      <c r="I103" s="362"/>
    </row>
    <row r="104" spans="1:9" ht="12.75">
      <c r="A104" s="362"/>
      <c r="B104" s="362"/>
      <c r="C104" s="362"/>
      <c r="D104" s="362"/>
      <c r="E104" s="362"/>
      <c r="F104" s="362"/>
      <c r="G104" s="362"/>
      <c r="H104" s="362"/>
      <c r="I104" s="362"/>
    </row>
    <row r="105" spans="1:9" ht="12.75">
      <c r="A105" s="362"/>
      <c r="B105" s="362"/>
      <c r="C105" s="362"/>
      <c r="D105" s="362"/>
      <c r="E105" s="362"/>
      <c r="F105" s="362"/>
      <c r="G105" s="362"/>
      <c r="H105" s="362"/>
      <c r="I105" s="362"/>
    </row>
    <row r="106" spans="1:9" ht="12.75" customHeight="1">
      <c r="A106" s="363" t="s">
        <v>103</v>
      </c>
      <c r="B106" s="363"/>
      <c r="C106" s="363"/>
      <c r="D106" s="363"/>
      <c r="E106" s="363"/>
      <c r="F106" s="363"/>
      <c r="G106" s="363"/>
      <c r="H106" s="363"/>
      <c r="I106" s="363"/>
    </row>
    <row r="107" spans="1:9" ht="12.75">
      <c r="A107" s="363"/>
      <c r="B107" s="363"/>
      <c r="C107" s="363"/>
      <c r="D107" s="363"/>
      <c r="E107" s="363"/>
      <c r="F107" s="363"/>
      <c r="G107" s="363"/>
      <c r="H107" s="363"/>
      <c r="I107" s="363"/>
    </row>
    <row r="108" spans="1:9" ht="12.75">
      <c r="A108" s="363"/>
      <c r="B108" s="363"/>
      <c r="C108" s="363"/>
      <c r="D108" s="363"/>
      <c r="E108" s="363"/>
      <c r="F108" s="363"/>
      <c r="G108" s="363"/>
      <c r="H108" s="363"/>
      <c r="I108" s="363"/>
    </row>
    <row r="109" spans="1:9" ht="12.75">
      <c r="A109" s="363"/>
      <c r="B109" s="363"/>
      <c r="C109" s="363"/>
      <c r="D109" s="363"/>
      <c r="E109" s="363"/>
      <c r="F109" s="363"/>
      <c r="G109" s="363"/>
      <c r="H109" s="363"/>
      <c r="I109" s="363"/>
    </row>
    <row r="110" spans="1:9" ht="12.75">
      <c r="A110" s="363"/>
      <c r="B110" s="363"/>
      <c r="C110" s="363"/>
      <c r="D110" s="363"/>
      <c r="E110" s="363"/>
      <c r="F110" s="363"/>
      <c r="G110" s="363"/>
      <c r="H110" s="363"/>
      <c r="I110" s="363"/>
    </row>
    <row r="111" spans="1:9" ht="12.75">
      <c r="A111" s="363"/>
      <c r="B111" s="363"/>
      <c r="C111" s="363"/>
      <c r="D111" s="363"/>
      <c r="E111" s="363"/>
      <c r="F111" s="363"/>
      <c r="G111" s="363"/>
      <c r="H111" s="363"/>
      <c r="I111" s="363"/>
    </row>
    <row r="112" spans="1:9" ht="12.75">
      <c r="A112" s="65"/>
      <c r="B112" s="65"/>
      <c r="C112" s="66"/>
      <c r="D112" s="66"/>
      <c r="E112" s="66"/>
      <c r="F112" s="66"/>
      <c r="G112" s="66"/>
      <c r="H112" s="66"/>
      <c r="I112" s="66"/>
    </row>
    <row r="113" spans="1:9" ht="12.75">
      <c r="A113" s="364" t="s">
        <v>104</v>
      </c>
      <c r="B113" s="364"/>
      <c r="C113" s="364"/>
      <c r="D113" s="364"/>
      <c r="E113" s="364"/>
      <c r="F113" s="364"/>
      <c r="G113" s="364"/>
      <c r="H113" s="364"/>
      <c r="I113" s="364"/>
    </row>
    <row r="114" spans="1:9" ht="12.75" customHeight="1">
      <c r="A114" s="363" t="s">
        <v>105</v>
      </c>
      <c r="B114" s="363"/>
      <c r="C114" s="363"/>
      <c r="D114" s="363"/>
      <c r="E114" s="363"/>
      <c r="F114" s="363"/>
      <c r="G114" s="363"/>
      <c r="H114" s="363"/>
      <c r="I114" s="363"/>
    </row>
    <row r="115" spans="1:9" ht="12.75">
      <c r="A115" s="363"/>
      <c r="B115" s="363"/>
      <c r="C115" s="363"/>
      <c r="D115" s="363"/>
      <c r="E115" s="363"/>
      <c r="F115" s="363"/>
      <c r="G115" s="363"/>
      <c r="H115" s="363"/>
      <c r="I115" s="363"/>
    </row>
    <row r="116" spans="1:9" ht="12.75">
      <c r="A116" s="363"/>
      <c r="B116" s="363"/>
      <c r="C116" s="363"/>
      <c r="D116" s="363"/>
      <c r="E116" s="363"/>
      <c r="F116" s="363"/>
      <c r="G116" s="363"/>
      <c r="H116" s="363"/>
      <c r="I116" s="363"/>
    </row>
    <row r="117" spans="1:9" ht="12.75">
      <c r="A117" s="363"/>
      <c r="B117" s="363"/>
      <c r="C117" s="363"/>
      <c r="D117" s="363"/>
      <c r="E117" s="363"/>
      <c r="F117" s="363"/>
      <c r="G117" s="363"/>
      <c r="H117" s="363"/>
      <c r="I117" s="363"/>
    </row>
    <row r="118" spans="1:9" ht="12.75">
      <c r="A118" s="363"/>
      <c r="B118" s="363"/>
      <c r="C118" s="363"/>
      <c r="D118" s="363"/>
      <c r="E118" s="363"/>
      <c r="F118" s="363"/>
      <c r="G118" s="363"/>
      <c r="H118" s="363"/>
      <c r="I118" s="363"/>
    </row>
    <row r="119" spans="1:9" ht="12.75">
      <c r="A119" s="363"/>
      <c r="B119" s="363"/>
      <c r="C119" s="363"/>
      <c r="D119" s="363"/>
      <c r="E119" s="363"/>
      <c r="F119" s="363"/>
      <c r="G119" s="363"/>
      <c r="H119" s="363"/>
      <c r="I119" s="363"/>
    </row>
    <row r="120" spans="1:9" ht="12.75">
      <c r="A120" s="65"/>
      <c r="B120" s="65"/>
      <c r="C120" s="65"/>
      <c r="D120" s="65"/>
      <c r="E120" s="65"/>
      <c r="F120" s="65"/>
      <c r="G120" s="65"/>
      <c r="H120" s="65"/>
      <c r="I120" s="65"/>
    </row>
    <row r="121" spans="1:9" ht="12.75" customHeight="1">
      <c r="A121" s="362" t="s">
        <v>106</v>
      </c>
      <c r="B121" s="362"/>
      <c r="C121" s="362"/>
      <c r="D121" s="362"/>
      <c r="E121" s="362"/>
      <c r="F121" s="362"/>
      <c r="G121" s="362"/>
      <c r="H121" s="362"/>
      <c r="I121" s="362"/>
    </row>
    <row r="122" spans="1:9" ht="12.75" customHeight="1">
      <c r="A122" s="363" t="s">
        <v>107</v>
      </c>
      <c r="B122" s="363"/>
      <c r="C122" s="363"/>
      <c r="D122" s="363"/>
      <c r="E122" s="363"/>
      <c r="F122" s="363"/>
      <c r="G122" s="363"/>
      <c r="H122" s="363"/>
      <c r="I122" s="363"/>
    </row>
    <row r="123" spans="1:9" ht="12.75">
      <c r="A123" s="363"/>
      <c r="B123" s="363"/>
      <c r="C123" s="363"/>
      <c r="D123" s="363"/>
      <c r="E123" s="363"/>
      <c r="F123" s="363"/>
      <c r="G123" s="363"/>
      <c r="H123" s="363"/>
      <c r="I123" s="363"/>
    </row>
    <row r="124" spans="1:9" ht="12.75">
      <c r="A124" s="363"/>
      <c r="B124" s="363"/>
      <c r="C124" s="363"/>
      <c r="D124" s="363"/>
      <c r="E124" s="363"/>
      <c r="F124" s="363"/>
      <c r="G124" s="363"/>
      <c r="H124" s="363"/>
      <c r="I124" s="363"/>
    </row>
    <row r="125" spans="1:9" ht="12.75">
      <c r="A125" s="363"/>
      <c r="B125" s="363"/>
      <c r="C125" s="363"/>
      <c r="D125" s="363"/>
      <c r="E125" s="363"/>
      <c r="F125" s="363"/>
      <c r="G125" s="363"/>
      <c r="H125" s="363"/>
      <c r="I125" s="363"/>
    </row>
    <row r="126" spans="1:9" ht="12.75">
      <c r="A126" s="363"/>
      <c r="B126" s="363"/>
      <c r="C126" s="363"/>
      <c r="D126" s="363"/>
      <c r="E126" s="363"/>
      <c r="F126" s="363"/>
      <c r="G126" s="363"/>
      <c r="H126" s="363"/>
      <c r="I126" s="363"/>
    </row>
    <row r="127" spans="1:9" ht="12.75">
      <c r="A127" s="363"/>
      <c r="B127" s="363"/>
      <c r="C127" s="363"/>
      <c r="D127" s="363"/>
      <c r="E127" s="363"/>
      <c r="F127" s="363"/>
      <c r="G127" s="363"/>
      <c r="H127" s="363"/>
      <c r="I127" s="363"/>
    </row>
    <row r="128" spans="1:9" ht="12.75" customHeight="1">
      <c r="A128" s="67"/>
      <c r="B128" s="67"/>
      <c r="C128" s="67"/>
      <c r="D128" s="67"/>
      <c r="E128" s="67"/>
      <c r="F128" s="67"/>
      <c r="G128" s="67"/>
      <c r="H128" s="67"/>
      <c r="I128" s="67"/>
    </row>
    <row r="129" spans="1:9" ht="12.75" customHeight="1">
      <c r="A129" s="362" t="s">
        <v>108</v>
      </c>
      <c r="B129" s="362"/>
      <c r="C129" s="362"/>
      <c r="D129" s="362"/>
      <c r="E129" s="362"/>
      <c r="F129" s="362"/>
      <c r="G129" s="362"/>
      <c r="H129" s="362"/>
      <c r="I129" s="362"/>
    </row>
    <row r="130" spans="1:9" ht="12.75" customHeight="1">
      <c r="A130" s="363" t="s">
        <v>109</v>
      </c>
      <c r="B130" s="363"/>
      <c r="C130" s="363"/>
      <c r="D130" s="363"/>
      <c r="E130" s="363"/>
      <c r="F130" s="363"/>
      <c r="G130" s="363"/>
      <c r="H130" s="363"/>
      <c r="I130" s="363"/>
    </row>
    <row r="131" spans="1:9" ht="12.75" customHeight="1">
      <c r="A131" s="363"/>
      <c r="B131" s="363"/>
      <c r="C131" s="363"/>
      <c r="D131" s="363"/>
      <c r="E131" s="363"/>
      <c r="F131" s="363"/>
      <c r="G131" s="363"/>
      <c r="H131" s="363"/>
      <c r="I131" s="363"/>
    </row>
    <row r="132" spans="1:9" ht="12.75" customHeight="1">
      <c r="A132" s="363"/>
      <c r="B132" s="363"/>
      <c r="C132" s="363"/>
      <c r="D132" s="363"/>
      <c r="E132" s="363"/>
      <c r="F132" s="363"/>
      <c r="G132" s="363"/>
      <c r="H132" s="363"/>
      <c r="I132" s="363"/>
    </row>
    <row r="133" spans="1:9" ht="12.75" customHeight="1">
      <c r="A133" s="363"/>
      <c r="B133" s="363"/>
      <c r="C133" s="363"/>
      <c r="D133" s="363"/>
      <c r="E133" s="363"/>
      <c r="F133" s="363"/>
      <c r="G133" s="363"/>
      <c r="H133" s="363"/>
      <c r="I133" s="363"/>
    </row>
    <row r="134" spans="1:9" ht="12.75" customHeight="1">
      <c r="A134" s="363"/>
      <c r="B134" s="363"/>
      <c r="C134" s="363"/>
      <c r="D134" s="363"/>
      <c r="E134" s="363"/>
      <c r="F134" s="363"/>
      <c r="G134" s="363"/>
      <c r="H134" s="363"/>
      <c r="I134" s="363"/>
    </row>
    <row r="135" spans="1:9" ht="12.75" customHeight="1">
      <c r="A135" s="363"/>
      <c r="B135" s="363"/>
      <c r="C135" s="363"/>
      <c r="D135" s="363"/>
      <c r="E135" s="363"/>
      <c r="F135" s="363"/>
      <c r="G135" s="363"/>
      <c r="H135" s="363"/>
      <c r="I135" s="363"/>
    </row>
    <row r="136" spans="1:3" ht="12.75" customHeight="1">
      <c r="A136" s="2"/>
      <c r="C136" s="2"/>
    </row>
    <row r="137" spans="1:9" ht="12.75" customHeight="1">
      <c r="A137" s="365" t="s">
        <v>110</v>
      </c>
      <c r="B137" s="365"/>
      <c r="C137" s="365"/>
      <c r="D137" s="365"/>
      <c r="E137" s="365"/>
      <c r="F137" s="365"/>
      <c r="G137" s="365"/>
      <c r="H137" s="365"/>
      <c r="I137" s="365"/>
    </row>
    <row r="138" spans="1:9" ht="12.75" customHeight="1">
      <c r="A138" s="365"/>
      <c r="B138" s="365"/>
      <c r="C138" s="365"/>
      <c r="D138" s="365"/>
      <c r="E138" s="365"/>
      <c r="F138" s="365"/>
      <c r="G138" s="365"/>
      <c r="H138" s="365"/>
      <c r="I138" s="365"/>
    </row>
    <row r="139" spans="1:9" ht="12.75" customHeight="1">
      <c r="A139" s="363" t="s">
        <v>111</v>
      </c>
      <c r="B139" s="363"/>
      <c r="C139" s="363"/>
      <c r="D139" s="363"/>
      <c r="E139" s="363"/>
      <c r="F139" s="363"/>
      <c r="G139" s="363"/>
      <c r="H139" s="363"/>
      <c r="I139" s="363"/>
    </row>
    <row r="140" spans="1:9" ht="12.75" customHeight="1">
      <c r="A140" s="363"/>
      <c r="B140" s="363"/>
      <c r="C140" s="363"/>
      <c r="D140" s="363"/>
      <c r="E140" s="363"/>
      <c r="F140" s="363"/>
      <c r="G140" s="363"/>
      <c r="H140" s="363"/>
      <c r="I140" s="363"/>
    </row>
    <row r="141" spans="1:9" ht="12.75" customHeight="1">
      <c r="A141" s="363"/>
      <c r="B141" s="363"/>
      <c r="C141" s="363"/>
      <c r="D141" s="363"/>
      <c r="E141" s="363"/>
      <c r="F141" s="363"/>
      <c r="G141" s="363"/>
      <c r="H141" s="363"/>
      <c r="I141" s="363"/>
    </row>
    <row r="142" spans="1:9" ht="12.75" customHeight="1">
      <c r="A142" s="363"/>
      <c r="B142" s="363"/>
      <c r="C142" s="363"/>
      <c r="D142" s="363"/>
      <c r="E142" s="363"/>
      <c r="F142" s="363"/>
      <c r="G142" s="363"/>
      <c r="H142" s="363"/>
      <c r="I142" s="363"/>
    </row>
    <row r="143" spans="1:9" ht="12.75" customHeight="1">
      <c r="A143" s="363"/>
      <c r="B143" s="363"/>
      <c r="C143" s="363"/>
      <c r="D143" s="363"/>
      <c r="E143" s="363"/>
      <c r="F143" s="363"/>
      <c r="G143" s="363"/>
      <c r="H143" s="363"/>
      <c r="I143" s="363"/>
    </row>
    <row r="144" spans="1:9" ht="12.75" customHeight="1">
      <c r="A144" s="363"/>
      <c r="B144" s="363"/>
      <c r="C144" s="363"/>
      <c r="D144" s="363"/>
      <c r="E144" s="363"/>
      <c r="F144" s="363"/>
      <c r="G144" s="363"/>
      <c r="H144" s="363"/>
      <c r="I144" s="363"/>
    </row>
    <row r="145" spans="1:3" ht="12.75" customHeight="1">
      <c r="A145" s="2"/>
      <c r="C145" s="2"/>
    </row>
    <row r="146" spans="1:9" ht="12.75" customHeight="1">
      <c r="A146" s="365" t="s">
        <v>112</v>
      </c>
      <c r="B146" s="365"/>
      <c r="C146" s="365"/>
      <c r="D146" s="365"/>
      <c r="E146" s="365"/>
      <c r="F146" s="365"/>
      <c r="G146" s="365"/>
      <c r="H146" s="365"/>
      <c r="I146" s="365"/>
    </row>
    <row r="147" spans="1:9" ht="12.75" customHeight="1">
      <c r="A147" s="363" t="s">
        <v>113</v>
      </c>
      <c r="B147" s="363"/>
      <c r="C147" s="363"/>
      <c r="D147" s="363"/>
      <c r="E147" s="363"/>
      <c r="F147" s="363"/>
      <c r="G147" s="363"/>
      <c r="H147" s="363"/>
      <c r="I147" s="363"/>
    </row>
    <row r="148" spans="1:9" ht="12.75" customHeight="1">
      <c r="A148" s="363"/>
      <c r="B148" s="363"/>
      <c r="C148" s="363"/>
      <c r="D148" s="363"/>
      <c r="E148" s="363"/>
      <c r="F148" s="363"/>
      <c r="G148" s="363"/>
      <c r="H148" s="363"/>
      <c r="I148" s="363"/>
    </row>
    <row r="149" spans="1:9" ht="12.75" customHeight="1">
      <c r="A149" s="363"/>
      <c r="B149" s="363"/>
      <c r="C149" s="363"/>
      <c r="D149" s="363"/>
      <c r="E149" s="363"/>
      <c r="F149" s="363"/>
      <c r="G149" s="363"/>
      <c r="H149" s="363"/>
      <c r="I149" s="363"/>
    </row>
    <row r="150" spans="1:9" ht="12.75" customHeight="1">
      <c r="A150" s="363"/>
      <c r="B150" s="363"/>
      <c r="C150" s="363"/>
      <c r="D150" s="363"/>
      <c r="E150" s="363"/>
      <c r="F150" s="363"/>
      <c r="G150" s="363"/>
      <c r="H150" s="363"/>
      <c r="I150" s="363"/>
    </row>
    <row r="151" spans="1:9" ht="12.75" customHeight="1">
      <c r="A151" s="363"/>
      <c r="B151" s="363"/>
      <c r="C151" s="363"/>
      <c r="D151" s="363"/>
      <c r="E151" s="363"/>
      <c r="F151" s="363"/>
      <c r="G151" s="363"/>
      <c r="H151" s="363"/>
      <c r="I151" s="363"/>
    </row>
    <row r="152" spans="1:9" ht="12.75" customHeight="1">
      <c r="A152" s="363"/>
      <c r="B152" s="363"/>
      <c r="C152" s="363"/>
      <c r="D152" s="363"/>
      <c r="E152" s="363"/>
      <c r="F152" s="363"/>
      <c r="G152" s="363"/>
      <c r="H152" s="363"/>
      <c r="I152" s="363"/>
    </row>
    <row r="153" spans="1:3" ht="12.75" customHeight="1">
      <c r="A153" s="2"/>
      <c r="C153" s="2"/>
    </row>
    <row r="154" spans="1:9" ht="12.75" customHeight="1">
      <c r="A154" s="366" t="s">
        <v>114</v>
      </c>
      <c r="B154" s="366"/>
      <c r="C154" s="366"/>
      <c r="D154" s="366"/>
      <c r="E154" s="366"/>
      <c r="F154" s="366"/>
      <c r="G154" s="366"/>
      <c r="H154" s="366"/>
      <c r="I154" s="366"/>
    </row>
    <row r="155" spans="1:9" ht="12.75" customHeight="1">
      <c r="A155" s="363" t="s">
        <v>115</v>
      </c>
      <c r="B155" s="363"/>
      <c r="C155" s="363"/>
      <c r="D155" s="363"/>
      <c r="E155" s="363"/>
      <c r="F155" s="363"/>
      <c r="G155" s="363"/>
      <c r="H155" s="363"/>
      <c r="I155" s="363"/>
    </row>
    <row r="156" spans="1:9" ht="12.75">
      <c r="A156" s="363"/>
      <c r="B156" s="363"/>
      <c r="C156" s="363"/>
      <c r="D156" s="363"/>
      <c r="E156" s="363"/>
      <c r="F156" s="363"/>
      <c r="G156" s="363"/>
      <c r="H156" s="363"/>
      <c r="I156" s="363"/>
    </row>
    <row r="157" spans="1:9" ht="12.75">
      <c r="A157" s="363"/>
      <c r="B157" s="363"/>
      <c r="C157" s="363"/>
      <c r="D157" s="363"/>
      <c r="E157" s="363"/>
      <c r="F157" s="363"/>
      <c r="G157" s="363"/>
      <c r="H157" s="363"/>
      <c r="I157" s="363"/>
    </row>
    <row r="158" spans="1:9" ht="12.75">
      <c r="A158" s="363"/>
      <c r="B158" s="363"/>
      <c r="C158" s="363"/>
      <c r="D158" s="363"/>
      <c r="E158" s="363"/>
      <c r="F158" s="363"/>
      <c r="G158" s="363"/>
      <c r="H158" s="363"/>
      <c r="I158" s="363"/>
    </row>
    <row r="159" spans="1:9" ht="12.75">
      <c r="A159" s="363"/>
      <c r="B159" s="363"/>
      <c r="C159" s="363"/>
      <c r="D159" s="363"/>
      <c r="E159" s="363"/>
      <c r="F159" s="363"/>
      <c r="G159" s="363"/>
      <c r="H159" s="363"/>
      <c r="I159" s="363"/>
    </row>
    <row r="160" spans="1:9" ht="12.75">
      <c r="A160" s="363"/>
      <c r="B160" s="363"/>
      <c r="C160" s="363"/>
      <c r="D160" s="363"/>
      <c r="E160" s="363"/>
      <c r="F160" s="363"/>
      <c r="G160" s="363"/>
      <c r="H160" s="363"/>
      <c r="I160" s="363"/>
    </row>
    <row r="161" spans="1:9" ht="12.75" customHeight="1">
      <c r="A161" s="53"/>
      <c r="B161" s="53"/>
      <c r="C161" s="53"/>
      <c r="D161" s="53"/>
      <c r="E161" s="53"/>
      <c r="F161" s="53"/>
      <c r="G161" s="53"/>
      <c r="H161" s="53"/>
      <c r="I161" s="53"/>
    </row>
    <row r="162" spans="1:9" ht="12.75" customHeight="1">
      <c r="A162" s="365" t="s">
        <v>116</v>
      </c>
      <c r="B162" s="365"/>
      <c r="C162" s="365"/>
      <c r="D162" s="365"/>
      <c r="E162" s="365"/>
      <c r="F162" s="365"/>
      <c r="G162" s="365"/>
      <c r="H162" s="365"/>
      <c r="I162" s="365"/>
    </row>
    <row r="163" spans="1:9" ht="12.75" customHeight="1">
      <c r="A163" s="363" t="s">
        <v>117</v>
      </c>
      <c r="B163" s="363"/>
      <c r="C163" s="363"/>
      <c r="D163" s="363"/>
      <c r="E163" s="363"/>
      <c r="F163" s="363"/>
      <c r="G163" s="363"/>
      <c r="H163" s="363"/>
      <c r="I163" s="363"/>
    </row>
    <row r="164" spans="1:9" ht="12.75" customHeight="1">
      <c r="A164" s="363"/>
      <c r="B164" s="363"/>
      <c r="C164" s="363"/>
      <c r="D164" s="363"/>
      <c r="E164" s="363"/>
      <c r="F164" s="363"/>
      <c r="G164" s="363"/>
      <c r="H164" s="363"/>
      <c r="I164" s="363"/>
    </row>
    <row r="165" spans="1:9" ht="12.75" customHeight="1">
      <c r="A165" s="363"/>
      <c r="B165" s="363"/>
      <c r="C165" s="363"/>
      <c r="D165" s="363"/>
      <c r="E165" s="363"/>
      <c r="F165" s="363"/>
      <c r="G165" s="363"/>
      <c r="H165" s="363"/>
      <c r="I165" s="363"/>
    </row>
    <row r="166" spans="1:9" ht="12.75" customHeight="1">
      <c r="A166" s="363"/>
      <c r="B166" s="363"/>
      <c r="C166" s="363"/>
      <c r="D166" s="363"/>
      <c r="E166" s="363"/>
      <c r="F166" s="363"/>
      <c r="G166" s="363"/>
      <c r="H166" s="363"/>
      <c r="I166" s="363"/>
    </row>
    <row r="167" spans="1:9" ht="12.75" customHeight="1">
      <c r="A167" s="363"/>
      <c r="B167" s="363"/>
      <c r="C167" s="363"/>
      <c r="D167" s="363"/>
      <c r="E167" s="363"/>
      <c r="F167" s="363"/>
      <c r="G167" s="363"/>
      <c r="H167" s="363"/>
      <c r="I167" s="363"/>
    </row>
    <row r="168" spans="1:9" ht="12.75" customHeight="1">
      <c r="A168" s="363"/>
      <c r="B168" s="363"/>
      <c r="C168" s="363"/>
      <c r="D168" s="363"/>
      <c r="E168" s="363"/>
      <c r="F168" s="363"/>
      <c r="G168" s="363"/>
      <c r="H168" s="363"/>
      <c r="I168" s="363"/>
    </row>
    <row r="169" spans="1:9" ht="12.75" customHeight="1">
      <c r="A169" s="68"/>
      <c r="B169" s="68"/>
      <c r="C169" s="68"/>
      <c r="D169" s="68"/>
      <c r="E169" s="68"/>
      <c r="F169" s="68"/>
      <c r="G169" s="68"/>
      <c r="H169" s="68"/>
      <c r="I169" s="68"/>
    </row>
    <row r="170" spans="1:9" ht="12.75" customHeight="1">
      <c r="A170" s="367" t="s">
        <v>118</v>
      </c>
      <c r="B170" s="367"/>
      <c r="C170" s="367"/>
      <c r="D170" s="367"/>
      <c r="E170" s="367"/>
      <c r="F170" s="367"/>
      <c r="G170" s="367"/>
      <c r="H170" s="367"/>
      <c r="I170" s="367"/>
    </row>
    <row r="171" spans="1:9" ht="12.75" customHeight="1">
      <c r="A171" s="368" t="s">
        <v>119</v>
      </c>
      <c r="B171" s="368"/>
      <c r="C171" s="368"/>
      <c r="D171" s="368"/>
      <c r="E171" s="368"/>
      <c r="F171" s="368"/>
      <c r="G171" s="368"/>
      <c r="H171" s="369" t="s">
        <v>83</v>
      </c>
      <c r="I171" s="369"/>
    </row>
    <row r="172" spans="1:3" ht="12.75" customHeight="1">
      <c r="A172" s="2"/>
      <c r="C172" s="2"/>
    </row>
    <row r="173" spans="1:9" ht="12.75" customHeight="1">
      <c r="A173" s="62" t="s">
        <v>120</v>
      </c>
      <c r="B173" s="10"/>
      <c r="C173" s="10"/>
      <c r="D173" s="10"/>
      <c r="E173" s="10"/>
      <c r="F173" s="10"/>
      <c r="G173" s="10"/>
      <c r="H173" s="10"/>
      <c r="I173" s="10"/>
    </row>
    <row r="174" spans="1:9" ht="12.75" customHeight="1">
      <c r="A174" s="362" t="s">
        <v>121</v>
      </c>
      <c r="B174" s="362"/>
      <c r="C174" s="362"/>
      <c r="D174" s="362"/>
      <c r="E174" s="362"/>
      <c r="F174" s="362"/>
      <c r="G174" s="362"/>
      <c r="H174" s="362"/>
      <c r="I174" s="362"/>
    </row>
    <row r="175" spans="1:9" ht="12.75" customHeight="1">
      <c r="A175" s="362"/>
      <c r="B175" s="362"/>
      <c r="C175" s="362"/>
      <c r="D175" s="362"/>
      <c r="E175" s="362"/>
      <c r="F175" s="362"/>
      <c r="G175" s="362"/>
      <c r="H175" s="362"/>
      <c r="I175" s="362"/>
    </row>
    <row r="176" spans="1:9" ht="12.75" customHeight="1">
      <c r="A176" s="362"/>
      <c r="B176" s="362"/>
      <c r="C176" s="362"/>
      <c r="D176" s="362"/>
      <c r="E176" s="362"/>
      <c r="F176" s="362"/>
      <c r="G176" s="362"/>
      <c r="H176" s="362"/>
      <c r="I176" s="362"/>
    </row>
    <row r="177" spans="1:9" ht="12.75" customHeight="1">
      <c r="A177" s="62"/>
      <c r="B177" s="10"/>
      <c r="C177" s="10"/>
      <c r="D177" s="10"/>
      <c r="E177" s="10"/>
      <c r="F177" s="10"/>
      <c r="G177" s="10"/>
      <c r="H177" s="10"/>
      <c r="I177" s="10"/>
    </row>
    <row r="178" spans="1:9" ht="12.75" customHeight="1">
      <c r="A178" s="370" t="s">
        <v>122</v>
      </c>
      <c r="B178" s="370"/>
      <c r="C178" s="370"/>
      <c r="D178" s="370"/>
      <c r="E178" s="370"/>
      <c r="F178" s="370"/>
      <c r="G178" s="370"/>
      <c r="H178" s="370"/>
      <c r="I178" s="370"/>
    </row>
    <row r="179" spans="1:9" ht="12.75" customHeight="1">
      <c r="A179" s="370"/>
      <c r="B179" s="370"/>
      <c r="C179" s="370"/>
      <c r="D179" s="370"/>
      <c r="E179" s="370"/>
      <c r="F179" s="370"/>
      <c r="G179" s="370"/>
      <c r="H179" s="370"/>
      <c r="I179" s="370"/>
    </row>
    <row r="180" spans="1:9" ht="12.75" customHeight="1">
      <c r="A180" s="363" t="s">
        <v>123</v>
      </c>
      <c r="B180" s="363"/>
      <c r="C180" s="363"/>
      <c r="D180" s="363"/>
      <c r="E180" s="363"/>
      <c r="F180" s="363"/>
      <c r="G180" s="363"/>
      <c r="H180" s="363"/>
      <c r="I180" s="363"/>
    </row>
    <row r="181" spans="1:9" ht="12.75" customHeight="1">
      <c r="A181" s="363"/>
      <c r="B181" s="363"/>
      <c r="C181" s="363"/>
      <c r="D181" s="363"/>
      <c r="E181" s="363"/>
      <c r="F181" s="363"/>
      <c r="G181" s="363"/>
      <c r="H181" s="363"/>
      <c r="I181" s="363"/>
    </row>
    <row r="182" spans="1:9" ht="12.75" customHeight="1">
      <c r="A182" s="363"/>
      <c r="B182" s="363"/>
      <c r="C182" s="363"/>
      <c r="D182" s="363"/>
      <c r="E182" s="363"/>
      <c r="F182" s="363"/>
      <c r="G182" s="363"/>
      <c r="H182" s="363"/>
      <c r="I182" s="363"/>
    </row>
    <row r="183" spans="1:9" ht="12.75" customHeight="1">
      <c r="A183" s="363"/>
      <c r="B183" s="363"/>
      <c r="C183" s="363"/>
      <c r="D183" s="363"/>
      <c r="E183" s="363"/>
      <c r="F183" s="363"/>
      <c r="G183" s="363"/>
      <c r="H183" s="363"/>
      <c r="I183" s="363"/>
    </row>
    <row r="184" spans="1:9" ht="12.75" customHeight="1">
      <c r="A184" s="363"/>
      <c r="B184" s="363"/>
      <c r="C184" s="363"/>
      <c r="D184" s="363"/>
      <c r="E184" s="363"/>
      <c r="F184" s="363"/>
      <c r="G184" s="363"/>
      <c r="H184" s="363"/>
      <c r="I184" s="363"/>
    </row>
    <row r="185" spans="1:9" ht="12.75" customHeight="1">
      <c r="A185" s="363"/>
      <c r="B185" s="363"/>
      <c r="C185" s="363"/>
      <c r="D185" s="363"/>
      <c r="E185" s="363"/>
      <c r="F185" s="363"/>
      <c r="G185" s="363"/>
      <c r="H185" s="363"/>
      <c r="I185" s="363"/>
    </row>
    <row r="186" spans="1:3" ht="12.75" customHeight="1">
      <c r="A186" s="62"/>
      <c r="C186" s="2"/>
    </row>
    <row r="187" spans="1:9" ht="12.75" customHeight="1">
      <c r="A187" s="371" t="s">
        <v>124</v>
      </c>
      <c r="B187" s="371"/>
      <c r="C187" s="371"/>
      <c r="D187" s="371"/>
      <c r="E187" s="371"/>
      <c r="F187" s="371"/>
      <c r="G187" s="371"/>
      <c r="H187" s="371"/>
      <c r="I187" s="371"/>
    </row>
    <row r="188" spans="1:9" ht="12.75" customHeight="1">
      <c r="A188" s="363" t="s">
        <v>125</v>
      </c>
      <c r="B188" s="363"/>
      <c r="C188" s="363"/>
      <c r="D188" s="363"/>
      <c r="E188" s="363"/>
      <c r="F188" s="363"/>
      <c r="G188" s="363"/>
      <c r="H188" s="363"/>
      <c r="I188" s="363"/>
    </row>
    <row r="189" spans="1:9" ht="12.75" customHeight="1">
      <c r="A189" s="363"/>
      <c r="B189" s="363"/>
      <c r="C189" s="363"/>
      <c r="D189" s="363"/>
      <c r="E189" s="363"/>
      <c r="F189" s="363"/>
      <c r="G189" s="363"/>
      <c r="H189" s="363"/>
      <c r="I189" s="363"/>
    </row>
    <row r="190" spans="1:9" ht="12.75" customHeight="1">
      <c r="A190" s="363"/>
      <c r="B190" s="363"/>
      <c r="C190" s="363"/>
      <c r="D190" s="363"/>
      <c r="E190" s="363"/>
      <c r="F190" s="363"/>
      <c r="G190" s="363"/>
      <c r="H190" s="363"/>
      <c r="I190" s="363"/>
    </row>
    <row r="191" spans="1:9" ht="12.75" customHeight="1">
      <c r="A191" s="363"/>
      <c r="B191" s="363"/>
      <c r="C191" s="363"/>
      <c r="D191" s="363"/>
      <c r="E191" s="363"/>
      <c r="F191" s="363"/>
      <c r="G191" s="363"/>
      <c r="H191" s="363"/>
      <c r="I191" s="363"/>
    </row>
    <row r="192" spans="1:9" ht="12.75" customHeight="1">
      <c r="A192" s="363"/>
      <c r="B192" s="363"/>
      <c r="C192" s="363"/>
      <c r="D192" s="363"/>
      <c r="E192" s="363"/>
      <c r="F192" s="363"/>
      <c r="G192" s="363"/>
      <c r="H192" s="363"/>
      <c r="I192" s="363"/>
    </row>
    <row r="193" spans="1:9" ht="12.75" customHeight="1">
      <c r="A193" s="363"/>
      <c r="B193" s="363"/>
      <c r="C193" s="363"/>
      <c r="D193" s="363"/>
      <c r="E193" s="363"/>
      <c r="F193" s="363"/>
      <c r="G193" s="363"/>
      <c r="H193" s="363"/>
      <c r="I193" s="363"/>
    </row>
    <row r="194" spans="1:3" ht="12.75" customHeight="1">
      <c r="A194" s="62"/>
      <c r="C194" s="2"/>
    </row>
    <row r="195" spans="1:3" ht="12.75" customHeight="1">
      <c r="A195" s="62" t="s">
        <v>126</v>
      </c>
      <c r="C195" s="2"/>
    </row>
    <row r="196" spans="1:9" ht="12.75" customHeight="1">
      <c r="A196" s="372" t="s">
        <v>127</v>
      </c>
      <c r="B196" s="372"/>
      <c r="C196" s="372"/>
      <c r="D196" s="372"/>
      <c r="E196" s="372"/>
      <c r="F196" s="372"/>
      <c r="G196" s="372"/>
      <c r="H196" s="372"/>
      <c r="I196" s="372"/>
    </row>
    <row r="197" spans="1:9" ht="12.75" customHeight="1">
      <c r="A197" s="372"/>
      <c r="B197" s="372"/>
      <c r="C197" s="372"/>
      <c r="D197" s="372"/>
      <c r="E197" s="372"/>
      <c r="F197" s="372"/>
      <c r="G197" s="372"/>
      <c r="H197" s="372"/>
      <c r="I197" s="372"/>
    </row>
    <row r="198" spans="1:9" ht="12.75" customHeight="1">
      <c r="A198" s="365" t="s">
        <v>128</v>
      </c>
      <c r="B198" s="365"/>
      <c r="C198" s="365"/>
      <c r="D198" s="365"/>
      <c r="E198" s="365"/>
      <c r="F198" s="365"/>
      <c r="G198" s="365"/>
      <c r="H198" s="365"/>
      <c r="I198" s="365"/>
    </row>
    <row r="199" spans="1:9" ht="12.75" customHeight="1">
      <c r="A199" s="365"/>
      <c r="B199" s="365"/>
      <c r="C199" s="365"/>
      <c r="D199" s="365"/>
      <c r="E199" s="365"/>
      <c r="F199" s="365"/>
      <c r="G199" s="365"/>
      <c r="H199" s="365"/>
      <c r="I199" s="365"/>
    </row>
    <row r="200" spans="1:9" ht="12.75" customHeight="1">
      <c r="A200" s="62"/>
      <c r="B200" s="10"/>
      <c r="C200" s="10"/>
      <c r="D200" s="10"/>
      <c r="E200" s="10"/>
      <c r="F200" s="10"/>
      <c r="G200" s="10"/>
      <c r="H200" s="10"/>
      <c r="I200" s="10"/>
    </row>
    <row r="201" spans="1:9" ht="12.75" customHeight="1">
      <c r="A201" s="370" t="s">
        <v>129</v>
      </c>
      <c r="B201" s="370"/>
      <c r="C201" s="370"/>
      <c r="D201" s="370"/>
      <c r="E201" s="370"/>
      <c r="F201" s="370"/>
      <c r="G201" s="370"/>
      <c r="H201" s="370"/>
      <c r="I201" s="370"/>
    </row>
    <row r="202" spans="1:9" ht="12.75" customHeight="1">
      <c r="A202" s="370"/>
      <c r="B202" s="370"/>
      <c r="C202" s="370"/>
      <c r="D202" s="370"/>
      <c r="E202" s="370"/>
      <c r="F202" s="370"/>
      <c r="G202" s="370"/>
      <c r="H202" s="370"/>
      <c r="I202" s="370"/>
    </row>
    <row r="203" spans="1:9" ht="12.75" customHeight="1">
      <c r="A203" s="363" t="s">
        <v>927</v>
      </c>
      <c r="B203" s="363"/>
      <c r="C203" s="363"/>
      <c r="D203" s="363"/>
      <c r="E203" s="363"/>
      <c r="F203" s="363"/>
      <c r="G203" s="363"/>
      <c r="H203" s="363"/>
      <c r="I203" s="363"/>
    </row>
    <row r="204" spans="1:9" ht="12.75" customHeight="1">
      <c r="A204" s="363"/>
      <c r="B204" s="363"/>
      <c r="C204" s="363"/>
      <c r="D204" s="363"/>
      <c r="E204" s="363"/>
      <c r="F204" s="363"/>
      <c r="G204" s="363"/>
      <c r="H204" s="363"/>
      <c r="I204" s="363"/>
    </row>
    <row r="205" spans="1:9" ht="12.75" customHeight="1">
      <c r="A205" s="363"/>
      <c r="B205" s="363"/>
      <c r="C205" s="363"/>
      <c r="D205" s="363"/>
      <c r="E205" s="363"/>
      <c r="F205" s="363"/>
      <c r="G205" s="363"/>
      <c r="H205" s="363"/>
      <c r="I205" s="363"/>
    </row>
    <row r="206" spans="1:9" ht="12.75" customHeight="1">
      <c r="A206" s="363"/>
      <c r="B206" s="363"/>
      <c r="C206" s="363"/>
      <c r="D206" s="363"/>
      <c r="E206" s="363"/>
      <c r="F206" s="363"/>
      <c r="G206" s="363"/>
      <c r="H206" s="363"/>
      <c r="I206" s="363"/>
    </row>
    <row r="207" spans="1:9" ht="12.75" customHeight="1">
      <c r="A207" s="363"/>
      <c r="B207" s="363"/>
      <c r="C207" s="363"/>
      <c r="D207" s="363"/>
      <c r="E207" s="363"/>
      <c r="F207" s="363"/>
      <c r="G207" s="363"/>
      <c r="H207" s="363"/>
      <c r="I207" s="363"/>
    </row>
    <row r="208" spans="1:9" ht="12.75" customHeight="1">
      <c r="A208" s="363"/>
      <c r="B208" s="363"/>
      <c r="C208" s="363"/>
      <c r="D208" s="363"/>
      <c r="E208" s="363"/>
      <c r="F208" s="363"/>
      <c r="G208" s="363"/>
      <c r="H208" s="363"/>
      <c r="I208" s="363"/>
    </row>
    <row r="209" spans="1:3" ht="12.75" customHeight="1">
      <c r="A209" s="62"/>
      <c r="C209" s="2"/>
    </row>
    <row r="210" spans="1:9" ht="12.75" customHeight="1">
      <c r="A210" s="370" t="s">
        <v>130</v>
      </c>
      <c r="B210" s="370"/>
      <c r="C210" s="370"/>
      <c r="D210" s="370"/>
      <c r="E210" s="370"/>
      <c r="F210" s="370"/>
      <c r="G210" s="370"/>
      <c r="H210" s="370"/>
      <c r="I210" s="370"/>
    </row>
    <row r="211" spans="1:9" ht="12.75" customHeight="1">
      <c r="A211" s="363" t="s">
        <v>928</v>
      </c>
      <c r="B211" s="363"/>
      <c r="C211" s="363"/>
      <c r="D211" s="363"/>
      <c r="E211" s="363"/>
      <c r="F211" s="363"/>
      <c r="G211" s="363"/>
      <c r="H211" s="363"/>
      <c r="I211" s="363"/>
    </row>
    <row r="212" spans="1:9" ht="12.75" customHeight="1">
      <c r="A212" s="363"/>
      <c r="B212" s="363"/>
      <c r="C212" s="363"/>
      <c r="D212" s="363"/>
      <c r="E212" s="363"/>
      <c r="F212" s="363"/>
      <c r="G212" s="363"/>
      <c r="H212" s="363"/>
      <c r="I212" s="363"/>
    </row>
    <row r="213" spans="1:9" ht="12.75" customHeight="1">
      <c r="A213" s="363"/>
      <c r="B213" s="363"/>
      <c r="C213" s="363"/>
      <c r="D213" s="363"/>
      <c r="E213" s="363"/>
      <c r="F213" s="363"/>
      <c r="G213" s="363"/>
      <c r="H213" s="363"/>
      <c r="I213" s="363"/>
    </row>
    <row r="214" spans="1:9" ht="12.75" customHeight="1">
      <c r="A214" s="363"/>
      <c r="B214" s="363"/>
      <c r="C214" s="363"/>
      <c r="D214" s="363"/>
      <c r="E214" s="363"/>
      <c r="F214" s="363"/>
      <c r="G214" s="363"/>
      <c r="H214" s="363"/>
      <c r="I214" s="363"/>
    </row>
    <row r="215" spans="1:9" ht="12.75" customHeight="1">
      <c r="A215" s="363"/>
      <c r="B215" s="363"/>
      <c r="C215" s="363"/>
      <c r="D215" s="363"/>
      <c r="E215" s="363"/>
      <c r="F215" s="363"/>
      <c r="G215" s="363"/>
      <c r="H215" s="363"/>
      <c r="I215" s="363"/>
    </row>
    <row r="216" spans="1:9" ht="12.75" customHeight="1">
      <c r="A216" s="363"/>
      <c r="B216" s="363"/>
      <c r="C216" s="363"/>
      <c r="D216" s="363"/>
      <c r="E216" s="363"/>
      <c r="F216" s="363"/>
      <c r="G216" s="363"/>
      <c r="H216" s="363"/>
      <c r="I216" s="363"/>
    </row>
    <row r="217" spans="1:3" ht="12.75" customHeight="1">
      <c r="A217" s="62"/>
      <c r="C217" s="2"/>
    </row>
    <row r="218" spans="1:9" ht="12.75" customHeight="1">
      <c r="A218" s="362" t="s">
        <v>131</v>
      </c>
      <c r="B218" s="362"/>
      <c r="C218" s="362"/>
      <c r="D218" s="362"/>
      <c r="E218" s="362"/>
      <c r="F218" s="362"/>
      <c r="G218" s="362"/>
      <c r="H218" s="362"/>
      <c r="I218" s="362"/>
    </row>
    <row r="219" spans="1:9" ht="12.75" customHeight="1">
      <c r="A219" s="362"/>
      <c r="B219" s="362"/>
      <c r="C219" s="362"/>
      <c r="D219" s="362"/>
      <c r="E219" s="362"/>
      <c r="F219" s="362"/>
      <c r="G219" s="362"/>
      <c r="H219" s="362"/>
      <c r="I219" s="362"/>
    </row>
    <row r="220" spans="1:9" ht="12.75" customHeight="1">
      <c r="A220" s="373"/>
      <c r="B220" s="373"/>
      <c r="C220" s="373"/>
      <c r="D220" s="373"/>
      <c r="E220" s="373"/>
      <c r="F220" s="373"/>
      <c r="G220" s="373"/>
      <c r="H220" s="373"/>
      <c r="I220" s="373"/>
    </row>
    <row r="221" spans="1:9" ht="12.75" customHeight="1">
      <c r="A221" s="363" t="s">
        <v>929</v>
      </c>
      <c r="B221" s="363"/>
      <c r="C221" s="363"/>
      <c r="D221" s="363"/>
      <c r="E221" s="363"/>
      <c r="F221" s="363"/>
      <c r="G221" s="363"/>
      <c r="H221" s="363"/>
      <c r="I221" s="363"/>
    </row>
    <row r="222" spans="1:9" ht="12.75" customHeight="1">
      <c r="A222" s="363"/>
      <c r="B222" s="363"/>
      <c r="C222" s="363"/>
      <c r="D222" s="363"/>
      <c r="E222" s="363"/>
      <c r="F222" s="363"/>
      <c r="G222" s="363"/>
      <c r="H222" s="363"/>
      <c r="I222" s="363"/>
    </row>
    <row r="223" spans="1:9" ht="12.75" customHeight="1">
      <c r="A223" s="363"/>
      <c r="B223" s="363"/>
      <c r="C223" s="363"/>
      <c r="D223" s="363"/>
      <c r="E223" s="363"/>
      <c r="F223" s="363"/>
      <c r="G223" s="363"/>
      <c r="H223" s="363"/>
      <c r="I223" s="363"/>
    </row>
    <row r="224" spans="1:9" ht="12.75" customHeight="1">
      <c r="A224" s="363"/>
      <c r="B224" s="363"/>
      <c r="C224" s="363"/>
      <c r="D224" s="363"/>
      <c r="E224" s="363"/>
      <c r="F224" s="363"/>
      <c r="G224" s="363"/>
      <c r="H224" s="363"/>
      <c r="I224" s="363"/>
    </row>
    <row r="225" spans="1:9" ht="12.75" customHeight="1">
      <c r="A225" s="363"/>
      <c r="B225" s="363"/>
      <c r="C225" s="363"/>
      <c r="D225" s="363"/>
      <c r="E225" s="363"/>
      <c r="F225" s="363"/>
      <c r="G225" s="363"/>
      <c r="H225" s="363"/>
      <c r="I225" s="363"/>
    </row>
    <row r="226" spans="1:9" ht="12.75" customHeight="1">
      <c r="A226" s="363"/>
      <c r="B226" s="363"/>
      <c r="C226" s="363"/>
      <c r="D226" s="363"/>
      <c r="E226" s="363"/>
      <c r="F226" s="363"/>
      <c r="G226" s="363"/>
      <c r="H226" s="363"/>
      <c r="I226" s="363"/>
    </row>
    <row r="227" spans="1:3" ht="12.75" customHeight="1">
      <c r="A227" s="62"/>
      <c r="C227" s="2"/>
    </row>
    <row r="228" spans="1:9" ht="12.75" customHeight="1">
      <c r="A228" s="370" t="s">
        <v>132</v>
      </c>
      <c r="B228" s="370"/>
      <c r="C228" s="370"/>
      <c r="D228" s="370"/>
      <c r="E228" s="370"/>
      <c r="F228" s="370"/>
      <c r="G228" s="370"/>
      <c r="H228" s="370"/>
      <c r="I228" s="370"/>
    </row>
    <row r="229" spans="1:9" ht="12.75" customHeight="1">
      <c r="A229" s="363" t="s">
        <v>930</v>
      </c>
      <c r="B229" s="363"/>
      <c r="C229" s="363"/>
      <c r="D229" s="363"/>
      <c r="E229" s="363"/>
      <c r="F229" s="363"/>
      <c r="G229" s="363"/>
      <c r="H229" s="363"/>
      <c r="I229" s="363"/>
    </row>
    <row r="230" spans="1:9" ht="12.75" customHeight="1">
      <c r="A230" s="363"/>
      <c r="B230" s="363"/>
      <c r="C230" s="363"/>
      <c r="D230" s="363"/>
      <c r="E230" s="363"/>
      <c r="F230" s="363"/>
      <c r="G230" s="363"/>
      <c r="H230" s="363"/>
      <c r="I230" s="363"/>
    </row>
    <row r="231" spans="1:9" ht="12.75" customHeight="1">
      <c r="A231" s="363"/>
      <c r="B231" s="363"/>
      <c r="C231" s="363"/>
      <c r="D231" s="363"/>
      <c r="E231" s="363"/>
      <c r="F231" s="363"/>
      <c r="G231" s="363"/>
      <c r="H231" s="363"/>
      <c r="I231" s="363"/>
    </row>
    <row r="232" spans="1:9" ht="12.75" customHeight="1">
      <c r="A232" s="363"/>
      <c r="B232" s="363"/>
      <c r="C232" s="363"/>
      <c r="D232" s="363"/>
      <c r="E232" s="363"/>
      <c r="F232" s="363"/>
      <c r="G232" s="363"/>
      <c r="H232" s="363"/>
      <c r="I232" s="363"/>
    </row>
    <row r="233" spans="1:9" ht="12.75" customHeight="1">
      <c r="A233" s="363"/>
      <c r="B233" s="363"/>
      <c r="C233" s="363"/>
      <c r="D233" s="363"/>
      <c r="E233" s="363"/>
      <c r="F233" s="363"/>
      <c r="G233" s="363"/>
      <c r="H233" s="363"/>
      <c r="I233" s="363"/>
    </row>
    <row r="234" spans="1:9" ht="12.75" customHeight="1">
      <c r="A234" s="363"/>
      <c r="B234" s="363"/>
      <c r="C234" s="363"/>
      <c r="D234" s="363"/>
      <c r="E234" s="363"/>
      <c r="F234" s="363"/>
      <c r="G234" s="363"/>
      <c r="H234" s="363"/>
      <c r="I234" s="363"/>
    </row>
    <row r="235" spans="1:3" ht="12.75" customHeight="1">
      <c r="A235" s="62"/>
      <c r="C235" s="2"/>
    </row>
    <row r="236" spans="1:9" ht="12.75" customHeight="1">
      <c r="A236" s="370" t="s">
        <v>133</v>
      </c>
      <c r="B236" s="370"/>
      <c r="C236" s="370"/>
      <c r="D236" s="370"/>
      <c r="E236" s="370"/>
      <c r="F236" s="370"/>
      <c r="G236" s="370"/>
      <c r="H236" s="370"/>
      <c r="I236" s="370"/>
    </row>
    <row r="237" spans="1:9" ht="12.75" customHeight="1">
      <c r="A237" s="363" t="s">
        <v>931</v>
      </c>
      <c r="B237" s="363"/>
      <c r="C237" s="363"/>
      <c r="D237" s="363"/>
      <c r="E237" s="363"/>
      <c r="F237" s="363"/>
      <c r="G237" s="363"/>
      <c r="H237" s="363"/>
      <c r="I237" s="363"/>
    </row>
    <row r="238" spans="1:9" ht="12.75" customHeight="1">
      <c r="A238" s="363"/>
      <c r="B238" s="363"/>
      <c r="C238" s="363"/>
      <c r="D238" s="363"/>
      <c r="E238" s="363"/>
      <c r="F238" s="363"/>
      <c r="G238" s="363"/>
      <c r="H238" s="363"/>
      <c r="I238" s="363"/>
    </row>
    <row r="239" spans="1:9" ht="12.75" customHeight="1">
      <c r="A239" s="363"/>
      <c r="B239" s="363"/>
      <c r="C239" s="363"/>
      <c r="D239" s="363"/>
      <c r="E239" s="363"/>
      <c r="F239" s="363"/>
      <c r="G239" s="363"/>
      <c r="H239" s="363"/>
      <c r="I239" s="363"/>
    </row>
    <row r="240" spans="1:9" ht="12.75" customHeight="1">
      <c r="A240" s="363"/>
      <c r="B240" s="363"/>
      <c r="C240" s="363"/>
      <c r="D240" s="363"/>
      <c r="E240" s="363"/>
      <c r="F240" s="363"/>
      <c r="G240" s="363"/>
      <c r="H240" s="363"/>
      <c r="I240" s="363"/>
    </row>
    <row r="241" spans="1:9" ht="12.75" customHeight="1">
      <c r="A241" s="363"/>
      <c r="B241" s="363"/>
      <c r="C241" s="363"/>
      <c r="D241" s="363"/>
      <c r="E241" s="363"/>
      <c r="F241" s="363"/>
      <c r="G241" s="363"/>
      <c r="H241" s="363"/>
      <c r="I241" s="363"/>
    </row>
    <row r="242" spans="1:9" ht="12.75" customHeight="1">
      <c r="A242" s="363"/>
      <c r="B242" s="363"/>
      <c r="C242" s="363"/>
      <c r="D242" s="363"/>
      <c r="E242" s="363"/>
      <c r="F242" s="363"/>
      <c r="G242" s="363"/>
      <c r="H242" s="363"/>
      <c r="I242" s="363"/>
    </row>
    <row r="243" spans="1:3" ht="12.75" customHeight="1">
      <c r="A243" s="19"/>
      <c r="C243" s="2"/>
    </row>
    <row r="244" spans="1:9" ht="12.75" customHeight="1">
      <c r="A244" s="370" t="s">
        <v>134</v>
      </c>
      <c r="B244" s="370"/>
      <c r="C244" s="370"/>
      <c r="D244" s="370"/>
      <c r="E244" s="370"/>
      <c r="F244" s="370"/>
      <c r="G244" s="370"/>
      <c r="H244" s="370"/>
      <c r="I244" s="370"/>
    </row>
    <row r="245" spans="1:9" ht="12.75" customHeight="1">
      <c r="A245" s="363" t="s">
        <v>932</v>
      </c>
      <c r="B245" s="363"/>
      <c r="C245" s="363"/>
      <c r="D245" s="363"/>
      <c r="E245" s="363"/>
      <c r="F245" s="363"/>
      <c r="G245" s="363"/>
      <c r="H245" s="363"/>
      <c r="I245" s="363"/>
    </row>
    <row r="246" spans="1:9" ht="12.75" customHeight="1">
      <c r="A246" s="363"/>
      <c r="B246" s="363"/>
      <c r="C246" s="363"/>
      <c r="D246" s="363"/>
      <c r="E246" s="363"/>
      <c r="F246" s="363"/>
      <c r="G246" s="363"/>
      <c r="H246" s="363"/>
      <c r="I246" s="363"/>
    </row>
    <row r="247" spans="1:9" ht="12.75" customHeight="1">
      <c r="A247" s="363"/>
      <c r="B247" s="363"/>
      <c r="C247" s="363"/>
      <c r="D247" s="363"/>
      <c r="E247" s="363"/>
      <c r="F247" s="363"/>
      <c r="G247" s="363"/>
      <c r="H247" s="363"/>
      <c r="I247" s="363"/>
    </row>
    <row r="248" spans="1:9" ht="12.75" customHeight="1">
      <c r="A248" s="363"/>
      <c r="B248" s="363"/>
      <c r="C248" s="363"/>
      <c r="D248" s="363"/>
      <c r="E248" s="363"/>
      <c r="F248" s="363"/>
      <c r="G248" s="363"/>
      <c r="H248" s="363"/>
      <c r="I248" s="363"/>
    </row>
    <row r="249" spans="1:9" ht="12.75" customHeight="1">
      <c r="A249" s="363"/>
      <c r="B249" s="363"/>
      <c r="C249" s="363"/>
      <c r="D249" s="363"/>
      <c r="E249" s="363"/>
      <c r="F249" s="363"/>
      <c r="G249" s="363"/>
      <c r="H249" s="363"/>
      <c r="I249" s="363"/>
    </row>
    <row r="250" spans="1:9" ht="12.75" customHeight="1">
      <c r="A250" s="363"/>
      <c r="B250" s="363"/>
      <c r="C250" s="363"/>
      <c r="D250" s="363"/>
      <c r="E250" s="363"/>
      <c r="F250" s="363"/>
      <c r="G250" s="363"/>
      <c r="H250" s="363"/>
      <c r="I250" s="363"/>
    </row>
    <row r="251" spans="1:3" ht="12.75" customHeight="1">
      <c r="A251" s="19"/>
      <c r="C251" s="2"/>
    </row>
    <row r="252" spans="1:9" ht="12.75" customHeight="1">
      <c r="A252" s="69" t="s">
        <v>135</v>
      </c>
      <c r="B252" s="70"/>
      <c r="C252" s="70"/>
      <c r="D252" s="70"/>
      <c r="E252" s="70"/>
      <c r="F252" s="70"/>
      <c r="G252" s="70"/>
      <c r="H252" s="70"/>
      <c r="I252" s="71"/>
    </row>
    <row r="253" spans="1:9" ht="12.75" customHeight="1">
      <c r="A253" s="72"/>
      <c r="B253" s="20"/>
      <c r="C253" s="20"/>
      <c r="D253" s="20"/>
      <c r="E253" s="20"/>
      <c r="F253" s="20"/>
      <c r="G253" s="20"/>
      <c r="H253" s="20"/>
      <c r="I253" s="73"/>
    </row>
    <row r="254" spans="1:9" ht="12.75" customHeight="1">
      <c r="A254" s="74" t="s">
        <v>136</v>
      </c>
      <c r="B254" s="20"/>
      <c r="C254" s="20"/>
      <c r="D254" s="20"/>
      <c r="E254" s="20"/>
      <c r="F254" s="20"/>
      <c r="G254" s="20"/>
      <c r="H254" s="20"/>
      <c r="I254" s="73"/>
    </row>
    <row r="255" spans="1:9" ht="12.75" customHeight="1">
      <c r="A255" s="74"/>
      <c r="B255" s="20"/>
      <c r="C255" s="20"/>
      <c r="D255" s="20"/>
      <c r="E255" s="20"/>
      <c r="F255" s="20"/>
      <c r="G255" s="20"/>
      <c r="H255" s="20"/>
      <c r="I255" s="73"/>
    </row>
    <row r="256" spans="1:9" ht="12.75" customHeight="1">
      <c r="A256" s="374" t="s">
        <v>137</v>
      </c>
      <c r="B256" s="374"/>
      <c r="C256" s="374"/>
      <c r="D256" s="374"/>
      <c r="E256" s="374"/>
      <c r="F256" s="374"/>
      <c r="G256" s="374"/>
      <c r="H256" s="374"/>
      <c r="I256" s="374"/>
    </row>
    <row r="257" spans="1:9" ht="12.75" customHeight="1">
      <c r="A257" s="374"/>
      <c r="B257" s="374"/>
      <c r="C257" s="374"/>
      <c r="D257" s="374"/>
      <c r="E257" s="374"/>
      <c r="F257" s="374"/>
      <c r="G257" s="374"/>
      <c r="H257" s="374"/>
      <c r="I257" s="374"/>
    </row>
    <row r="258" spans="1:9" ht="12.75" customHeight="1">
      <c r="A258" s="374"/>
      <c r="B258" s="374"/>
      <c r="C258" s="374"/>
      <c r="D258" s="374"/>
      <c r="E258" s="374"/>
      <c r="F258" s="374"/>
      <c r="G258" s="374"/>
      <c r="H258" s="374"/>
      <c r="I258" s="374"/>
    </row>
    <row r="259" spans="1:9" ht="12.75" customHeight="1">
      <c r="A259" s="75"/>
      <c r="B259" s="76"/>
      <c r="C259" s="76"/>
      <c r="D259" s="76"/>
      <c r="E259" s="76"/>
      <c r="F259" s="76"/>
      <c r="G259" s="76"/>
      <c r="H259" s="76"/>
      <c r="I259" s="77"/>
    </row>
    <row r="260" spans="1:9" ht="12.75" customHeight="1">
      <c r="A260" s="375" t="s">
        <v>138</v>
      </c>
      <c r="B260" s="375"/>
      <c r="C260" s="375"/>
      <c r="D260" s="375"/>
      <c r="E260" s="375"/>
      <c r="F260" s="375"/>
      <c r="G260" s="375"/>
      <c r="H260" s="375"/>
      <c r="I260" s="375"/>
    </row>
    <row r="261" spans="1:9" ht="12.75" customHeight="1">
      <c r="A261" s="78"/>
      <c r="B261" s="79"/>
      <c r="C261" s="80"/>
      <c r="D261" s="81"/>
      <c r="E261" s="81"/>
      <c r="F261" s="81"/>
      <c r="G261" s="81"/>
      <c r="H261" s="81"/>
      <c r="I261" s="82"/>
    </row>
    <row r="262" spans="1:9" ht="12.75" customHeight="1">
      <c r="A262" s="376" t="s">
        <v>139</v>
      </c>
      <c r="B262" s="83" t="s">
        <v>140</v>
      </c>
      <c r="C262" s="84" t="s">
        <v>141</v>
      </c>
      <c r="D262" s="85" t="s">
        <v>142</v>
      </c>
      <c r="E262" s="85" t="s">
        <v>143</v>
      </c>
      <c r="F262" s="85" t="s">
        <v>144</v>
      </c>
      <c r="G262" s="377" t="s">
        <v>145</v>
      </c>
      <c r="H262" s="377"/>
      <c r="I262" s="86" t="s">
        <v>146</v>
      </c>
    </row>
    <row r="263" spans="1:9" ht="12.75">
      <c r="A263" s="376"/>
      <c r="B263" s="87" t="s">
        <v>933</v>
      </c>
      <c r="C263" s="88" t="s">
        <v>934</v>
      </c>
      <c r="D263" s="88" t="s">
        <v>935</v>
      </c>
      <c r="E263" s="88" t="s">
        <v>936</v>
      </c>
      <c r="F263" s="88" t="s">
        <v>937</v>
      </c>
      <c r="G263" s="378" t="s">
        <v>938</v>
      </c>
      <c r="H263" s="378"/>
      <c r="I263" s="90" t="s">
        <v>939</v>
      </c>
    </row>
    <row r="264" spans="1:9" ht="12.75">
      <c r="A264" s="376"/>
      <c r="B264" s="91"/>
      <c r="C264" s="89"/>
      <c r="D264" s="89"/>
      <c r="E264" s="89"/>
      <c r="F264" s="89"/>
      <c r="G264" s="378"/>
      <c r="H264" s="378"/>
      <c r="I264" s="92"/>
    </row>
    <row r="265" spans="1:9" ht="12.75">
      <c r="A265" s="376"/>
      <c r="B265" s="91"/>
      <c r="C265" s="89"/>
      <c r="D265" s="89"/>
      <c r="E265" s="89"/>
      <c r="F265" s="89"/>
      <c r="G265" s="378"/>
      <c r="H265" s="378"/>
      <c r="I265" s="92"/>
    </row>
    <row r="266" spans="1:9" ht="12.75">
      <c r="A266" s="376"/>
      <c r="B266" s="91"/>
      <c r="C266" s="89"/>
      <c r="D266" s="89"/>
      <c r="E266" s="89"/>
      <c r="F266" s="89"/>
      <c r="G266" s="378"/>
      <c r="H266" s="378"/>
      <c r="I266" s="92"/>
    </row>
    <row r="267" spans="1:9" ht="12.75">
      <c r="A267" s="376"/>
      <c r="B267" s="91"/>
      <c r="C267" s="89"/>
      <c r="D267" s="89"/>
      <c r="E267" s="89"/>
      <c r="F267" s="89"/>
      <c r="G267" s="378"/>
      <c r="H267" s="378"/>
      <c r="I267" s="92"/>
    </row>
    <row r="268" spans="1:9" ht="12.75">
      <c r="A268" s="376"/>
      <c r="B268" s="91"/>
      <c r="C268" s="89"/>
      <c r="D268" s="89"/>
      <c r="E268" s="89"/>
      <c r="F268" s="89"/>
      <c r="G268" s="378"/>
      <c r="H268" s="378"/>
      <c r="I268" s="92"/>
    </row>
    <row r="269" spans="1:9" ht="12.75">
      <c r="A269" s="376"/>
      <c r="B269" s="91"/>
      <c r="C269" s="89"/>
      <c r="D269" s="89"/>
      <c r="E269" s="89"/>
      <c r="F269" s="89"/>
      <c r="G269" s="378"/>
      <c r="H269" s="378"/>
      <c r="I269" s="92"/>
    </row>
    <row r="270" spans="1:9" ht="12.75">
      <c r="A270" s="376"/>
      <c r="B270" s="91"/>
      <c r="C270" s="89"/>
      <c r="D270" s="89"/>
      <c r="E270" s="89"/>
      <c r="F270" s="89"/>
      <c r="G270" s="378"/>
      <c r="H270" s="378"/>
      <c r="I270" s="92"/>
    </row>
    <row r="271" spans="1:9" ht="12.75">
      <c r="A271" s="376"/>
      <c r="B271" s="91"/>
      <c r="C271" s="89"/>
      <c r="D271" s="89"/>
      <c r="E271" s="89"/>
      <c r="F271" s="89"/>
      <c r="G271" s="378"/>
      <c r="H271" s="378"/>
      <c r="I271" s="92"/>
    </row>
    <row r="272" spans="1:9" ht="12.75">
      <c r="A272" s="376"/>
      <c r="B272" s="91"/>
      <c r="C272" s="89"/>
      <c r="D272" s="89"/>
      <c r="E272" s="89"/>
      <c r="F272" s="89"/>
      <c r="G272" s="378"/>
      <c r="H272" s="378"/>
      <c r="I272" s="92"/>
    </row>
    <row r="273" spans="1:9" ht="12.75">
      <c r="A273" s="376"/>
      <c r="B273" s="91"/>
      <c r="C273" s="89"/>
      <c r="D273" s="89"/>
      <c r="E273" s="89"/>
      <c r="F273" s="89"/>
      <c r="G273" s="378"/>
      <c r="H273" s="378"/>
      <c r="I273" s="92"/>
    </row>
    <row r="274" spans="1:11" ht="12.75">
      <c r="A274" s="93"/>
      <c r="B274" s="94"/>
      <c r="C274" s="94"/>
      <c r="D274" s="94"/>
      <c r="E274" s="94"/>
      <c r="F274" s="94"/>
      <c r="G274" s="94"/>
      <c r="H274" s="94"/>
      <c r="I274" s="95"/>
      <c r="J274" s="94"/>
      <c r="K274" s="94"/>
    </row>
    <row r="275" spans="1:12" ht="26.25" customHeight="1">
      <c r="A275" s="379"/>
      <c r="B275" s="96" t="s">
        <v>147</v>
      </c>
      <c r="C275" s="97" t="s">
        <v>148</v>
      </c>
      <c r="D275" s="380" t="s">
        <v>149</v>
      </c>
      <c r="E275" s="380"/>
      <c r="F275" s="94"/>
      <c r="G275" s="94"/>
      <c r="H275" s="94"/>
      <c r="I275" s="95"/>
      <c r="J275" s="94"/>
      <c r="K275" s="94"/>
      <c r="L275" s="28"/>
    </row>
    <row r="276" spans="1:12" ht="12.75">
      <c r="A276" s="379"/>
      <c r="B276" s="98" t="s">
        <v>940</v>
      </c>
      <c r="C276" s="88" t="s">
        <v>941</v>
      </c>
      <c r="D276" s="381" t="s">
        <v>942</v>
      </c>
      <c r="E276" s="381"/>
      <c r="F276" s="94"/>
      <c r="G276" s="94"/>
      <c r="H276" s="94"/>
      <c r="I276" s="95"/>
      <c r="J276" s="94"/>
      <c r="K276" s="94"/>
      <c r="L276" s="28"/>
    </row>
    <row r="277" spans="1:12" ht="12.75">
      <c r="A277" s="379"/>
      <c r="B277" s="99"/>
      <c r="C277" s="89"/>
      <c r="D277" s="381"/>
      <c r="E277" s="381"/>
      <c r="F277" s="94"/>
      <c r="G277" s="94"/>
      <c r="H277" s="94"/>
      <c r="I277" s="95"/>
      <c r="J277" s="94"/>
      <c r="K277" s="94"/>
      <c r="L277" s="28"/>
    </row>
    <row r="278" spans="1:12" ht="12.75">
      <c r="A278" s="379"/>
      <c r="B278" s="99"/>
      <c r="C278" s="89"/>
      <c r="D278" s="381"/>
      <c r="E278" s="381"/>
      <c r="F278" s="94"/>
      <c r="G278" s="94"/>
      <c r="H278" s="94"/>
      <c r="I278" s="95"/>
      <c r="J278" s="94"/>
      <c r="K278" s="94"/>
      <c r="L278" s="28"/>
    </row>
    <row r="279" spans="1:12" ht="12.75">
      <c r="A279" s="379"/>
      <c r="B279" s="99"/>
      <c r="C279" s="89"/>
      <c r="D279" s="381"/>
      <c r="E279" s="381"/>
      <c r="F279" s="94"/>
      <c r="G279" s="94"/>
      <c r="H279" s="94"/>
      <c r="I279" s="95"/>
      <c r="J279" s="94"/>
      <c r="K279" s="94"/>
      <c r="L279" s="28"/>
    </row>
    <row r="280" spans="1:12" ht="12.75">
      <c r="A280" s="379"/>
      <c r="B280" s="99"/>
      <c r="C280" s="89"/>
      <c r="D280" s="381"/>
      <c r="E280" s="381"/>
      <c r="F280" s="94"/>
      <c r="G280" s="94"/>
      <c r="H280" s="94"/>
      <c r="I280" s="95"/>
      <c r="J280" s="94"/>
      <c r="K280" s="94"/>
      <c r="L280" s="28"/>
    </row>
    <row r="281" spans="1:12" ht="12.75">
      <c r="A281" s="379"/>
      <c r="B281" s="99"/>
      <c r="C281" s="89"/>
      <c r="D281" s="382"/>
      <c r="E281" s="382"/>
      <c r="F281" s="94"/>
      <c r="G281" s="94"/>
      <c r="H281" s="94"/>
      <c r="I281" s="95"/>
      <c r="J281" s="94"/>
      <c r="K281" s="94"/>
      <c r="L281" s="28"/>
    </row>
    <row r="282" spans="1:12" ht="12.75">
      <c r="A282" s="379"/>
      <c r="B282" s="99"/>
      <c r="C282" s="89"/>
      <c r="D282" s="382"/>
      <c r="E282" s="382"/>
      <c r="F282" s="94"/>
      <c r="G282" s="94"/>
      <c r="H282" s="94"/>
      <c r="I282" s="95"/>
      <c r="J282" s="94"/>
      <c r="K282" s="94"/>
      <c r="L282" s="28"/>
    </row>
    <row r="283" spans="1:12" ht="12.75">
      <c r="A283" s="379"/>
      <c r="B283" s="99"/>
      <c r="C283" s="89"/>
      <c r="D283" s="382"/>
      <c r="E283" s="382"/>
      <c r="F283" s="94"/>
      <c r="G283" s="94"/>
      <c r="H283" s="94"/>
      <c r="I283" s="95"/>
      <c r="J283" s="94"/>
      <c r="K283" s="94"/>
      <c r="L283" s="28"/>
    </row>
    <row r="284" spans="1:12" ht="12.75">
      <c r="A284" s="379"/>
      <c r="B284" s="99"/>
      <c r="C284" s="89"/>
      <c r="D284" s="382"/>
      <c r="E284" s="382"/>
      <c r="F284" s="94"/>
      <c r="G284" s="94"/>
      <c r="H284" s="94"/>
      <c r="I284" s="95"/>
      <c r="J284" s="94"/>
      <c r="K284" s="94"/>
      <c r="L284" s="28"/>
    </row>
    <row r="285" spans="1:12" ht="12.75">
      <c r="A285" s="379"/>
      <c r="B285" s="99"/>
      <c r="C285" s="89"/>
      <c r="D285" s="382"/>
      <c r="E285" s="382"/>
      <c r="F285" s="94"/>
      <c r="G285" s="94"/>
      <c r="H285" s="94"/>
      <c r="I285" s="95"/>
      <c r="J285" s="94"/>
      <c r="K285" s="94"/>
      <c r="L285" s="28"/>
    </row>
    <row r="286" spans="1:12" ht="12.75">
      <c r="A286" s="379"/>
      <c r="B286" s="100"/>
      <c r="C286" s="101"/>
      <c r="D286" s="383"/>
      <c r="E286" s="383"/>
      <c r="F286" s="102"/>
      <c r="G286" s="102"/>
      <c r="H286" s="102"/>
      <c r="I286" s="103"/>
      <c r="J286" s="94"/>
      <c r="K286" s="94"/>
      <c r="L286" s="28"/>
    </row>
    <row r="287" spans="1:9" ht="12.75">
      <c r="A287" s="104"/>
      <c r="B287" s="16"/>
      <c r="C287" s="16"/>
      <c r="D287" s="16"/>
      <c r="E287" s="16"/>
      <c r="F287" s="16"/>
      <c r="G287" s="16"/>
      <c r="H287" s="16"/>
      <c r="I287" s="16"/>
    </row>
    <row r="288" spans="1:9" ht="12.75" customHeight="1">
      <c r="A288" s="317" t="s">
        <v>150</v>
      </c>
      <c r="B288" s="317"/>
      <c r="C288" s="317"/>
      <c r="D288" s="384" t="s">
        <v>83</v>
      </c>
      <c r="E288" s="16"/>
      <c r="F288" s="16"/>
      <c r="G288" s="16"/>
      <c r="H288" s="16"/>
      <c r="I288" s="16"/>
    </row>
    <row r="289" spans="1:9" ht="12.75">
      <c r="A289" s="317"/>
      <c r="B289" s="317"/>
      <c r="C289" s="317"/>
      <c r="D289" s="384"/>
      <c r="E289" s="16"/>
      <c r="F289" s="16"/>
      <c r="G289" s="16"/>
      <c r="H289" s="16"/>
      <c r="I289" s="16"/>
    </row>
    <row r="290" spans="1:9" ht="13.5" customHeight="1">
      <c r="A290" s="50" t="s">
        <v>140</v>
      </c>
      <c r="B290" s="105"/>
      <c r="C290" s="106"/>
      <c r="D290" s="385"/>
      <c r="E290" s="385"/>
      <c r="F290" s="385"/>
      <c r="G290" s="385"/>
      <c r="H290" s="386"/>
      <c r="I290" s="386"/>
    </row>
    <row r="291" spans="1:9" ht="13.5" customHeight="1">
      <c r="A291" s="50" t="s">
        <v>141</v>
      </c>
      <c r="B291" s="107"/>
      <c r="C291" s="108"/>
      <c r="D291" s="387"/>
      <c r="E291" s="387"/>
      <c r="F291" s="387"/>
      <c r="G291" s="387"/>
      <c r="H291" s="388"/>
      <c r="I291" s="388"/>
    </row>
    <row r="292" spans="1:9" ht="13.5" customHeight="1">
      <c r="A292" s="50" t="s">
        <v>142</v>
      </c>
      <c r="B292" s="107"/>
      <c r="C292" s="108"/>
      <c r="D292" s="387"/>
      <c r="E292" s="387"/>
      <c r="F292" s="387"/>
      <c r="G292" s="387"/>
      <c r="H292" s="388"/>
      <c r="I292" s="388"/>
    </row>
    <row r="293" spans="1:9" ht="13.5" customHeight="1">
      <c r="A293" s="50" t="s">
        <v>143</v>
      </c>
      <c r="B293" s="107"/>
      <c r="C293" s="108"/>
      <c r="D293" s="387"/>
      <c r="E293" s="387"/>
      <c r="F293" s="387"/>
      <c r="G293" s="387"/>
      <c r="H293" s="388"/>
      <c r="I293" s="388"/>
    </row>
    <row r="294" spans="1:9" ht="13.5" customHeight="1">
      <c r="A294" s="50" t="s">
        <v>144</v>
      </c>
      <c r="B294" s="107"/>
      <c r="C294" s="108"/>
      <c r="D294" s="387"/>
      <c r="E294" s="387"/>
      <c r="F294" s="387"/>
      <c r="G294" s="387"/>
      <c r="H294" s="388"/>
      <c r="I294" s="388"/>
    </row>
    <row r="295" spans="1:9" ht="13.5" customHeight="1">
      <c r="A295" s="50" t="s">
        <v>151</v>
      </c>
      <c r="B295" s="107"/>
      <c r="C295" s="108"/>
      <c r="D295" s="387"/>
      <c r="E295" s="387"/>
      <c r="F295" s="387"/>
      <c r="G295" s="387"/>
      <c r="H295" s="388"/>
      <c r="I295" s="388"/>
    </row>
    <row r="296" spans="1:9" ht="13.5" customHeight="1">
      <c r="A296" s="50" t="s">
        <v>146</v>
      </c>
      <c r="B296" s="107"/>
      <c r="C296" s="108"/>
      <c r="D296" s="387"/>
      <c r="E296" s="387"/>
      <c r="F296" s="387"/>
      <c r="G296" s="387"/>
      <c r="H296" s="388"/>
      <c r="I296" s="388"/>
    </row>
    <row r="297" spans="1:9" ht="13.5" customHeight="1">
      <c r="A297" s="110" t="s">
        <v>152</v>
      </c>
      <c r="B297" s="107"/>
      <c r="C297" s="108"/>
      <c r="D297" s="387"/>
      <c r="E297" s="387"/>
      <c r="F297" s="387"/>
      <c r="G297" s="387"/>
      <c r="H297" s="388"/>
      <c r="I297" s="388"/>
    </row>
    <row r="298" spans="1:9" ht="27" customHeight="1">
      <c r="A298" s="110" t="s">
        <v>153</v>
      </c>
      <c r="B298" s="107"/>
      <c r="C298" s="108"/>
      <c r="D298" s="387"/>
      <c r="E298" s="387"/>
      <c r="F298" s="387"/>
      <c r="G298" s="387"/>
      <c r="H298" s="388"/>
      <c r="I298" s="388"/>
    </row>
    <row r="299" spans="1:9" ht="13.5" customHeight="1">
      <c r="A299" s="110" t="s">
        <v>154</v>
      </c>
      <c r="B299" s="107"/>
      <c r="C299" s="108"/>
      <c r="D299" s="387"/>
      <c r="E299" s="387"/>
      <c r="F299" s="387"/>
      <c r="G299" s="387"/>
      <c r="H299" s="388"/>
      <c r="I299" s="388"/>
    </row>
    <row r="300" spans="1:9" ht="15" customHeight="1">
      <c r="A300" s="110" t="s">
        <v>155</v>
      </c>
      <c r="B300" s="107"/>
      <c r="C300" s="108"/>
      <c r="D300" s="387"/>
      <c r="E300" s="387"/>
      <c r="F300" s="387"/>
      <c r="G300" s="387"/>
      <c r="H300" s="388"/>
      <c r="I300" s="388"/>
    </row>
    <row r="301" spans="1:9" ht="13.5" customHeight="1">
      <c r="A301" s="111" t="s">
        <v>156</v>
      </c>
      <c r="B301" s="107"/>
      <c r="C301" s="108"/>
      <c r="D301" s="387"/>
      <c r="E301" s="387"/>
      <c r="F301" s="387"/>
      <c r="G301" s="387"/>
      <c r="H301" s="388"/>
      <c r="I301" s="388"/>
    </row>
    <row r="302" spans="1:9" ht="13.5" customHeight="1">
      <c r="A302" s="112" t="s">
        <v>157</v>
      </c>
      <c r="B302" s="107"/>
      <c r="C302" s="108"/>
      <c r="D302" s="387"/>
      <c r="E302" s="387"/>
      <c r="F302" s="387"/>
      <c r="G302" s="387"/>
      <c r="H302" s="388"/>
      <c r="I302" s="388"/>
    </row>
    <row r="303" spans="1:9" ht="13.5" customHeight="1">
      <c r="A303" s="50" t="s">
        <v>158</v>
      </c>
      <c r="B303" s="107"/>
      <c r="C303" s="109"/>
      <c r="D303" s="389"/>
      <c r="E303" s="389"/>
      <c r="F303" s="389"/>
      <c r="G303" s="389"/>
      <c r="H303" s="388"/>
      <c r="I303" s="388"/>
    </row>
    <row r="304" spans="1:9" ht="13.5" customHeight="1">
      <c r="A304" s="110" t="s">
        <v>159</v>
      </c>
      <c r="B304" s="107"/>
      <c r="C304" s="108"/>
      <c r="D304" s="387"/>
      <c r="E304" s="387"/>
      <c r="F304" s="387"/>
      <c r="G304" s="387"/>
      <c r="H304" s="388"/>
      <c r="I304" s="388"/>
    </row>
    <row r="305" spans="1:9" ht="12.75" customHeight="1">
      <c r="A305" s="113" t="s">
        <v>160</v>
      </c>
      <c r="B305" s="114"/>
      <c r="C305" s="115"/>
      <c r="D305" s="390"/>
      <c r="E305" s="390"/>
      <c r="F305" s="390"/>
      <c r="G305" s="390"/>
      <c r="H305" s="391"/>
      <c r="I305" s="391"/>
    </row>
    <row r="306" spans="1:9" ht="12.75">
      <c r="A306" s="392" t="s">
        <v>161</v>
      </c>
      <c r="B306" s="393"/>
      <c r="C306" s="387"/>
      <c r="D306" s="387"/>
      <c r="E306" s="387"/>
      <c r="F306" s="387"/>
      <c r="G306" s="387"/>
      <c r="H306" s="388"/>
      <c r="I306" s="388"/>
    </row>
    <row r="307" spans="1:9" ht="12.75">
      <c r="A307" s="392"/>
      <c r="B307" s="393"/>
      <c r="C307" s="387"/>
      <c r="D307" s="387"/>
      <c r="E307" s="387"/>
      <c r="F307" s="387"/>
      <c r="G307" s="387"/>
      <c r="H307" s="388"/>
      <c r="I307" s="388"/>
    </row>
    <row r="308" spans="1:9" ht="15" customHeight="1">
      <c r="A308" s="392"/>
      <c r="B308" s="393"/>
      <c r="C308" s="387"/>
      <c r="D308" s="387"/>
      <c r="E308" s="387"/>
      <c r="F308" s="387"/>
      <c r="G308" s="387"/>
      <c r="H308" s="388"/>
      <c r="I308" s="388"/>
    </row>
    <row r="309" spans="1:9" ht="15" customHeight="1">
      <c r="A309" s="394" t="s">
        <v>162</v>
      </c>
      <c r="B309" s="395"/>
      <c r="C309" s="396"/>
      <c r="D309" s="396"/>
      <c r="E309" s="396"/>
      <c r="F309" s="396"/>
      <c r="G309" s="396"/>
      <c r="H309" s="397"/>
      <c r="I309" s="397"/>
    </row>
    <row r="310" spans="1:9" s="26" customFormat="1" ht="15" customHeight="1">
      <c r="A310" s="394"/>
      <c r="B310" s="395"/>
      <c r="C310" s="396"/>
      <c r="D310" s="396"/>
      <c r="E310" s="396"/>
      <c r="F310" s="396"/>
      <c r="G310" s="396"/>
      <c r="H310" s="397"/>
      <c r="I310" s="397"/>
    </row>
    <row r="311" spans="1:3" s="26" customFormat="1" ht="12.75">
      <c r="A311" s="116"/>
      <c r="B311" s="116"/>
      <c r="C311" s="117"/>
    </row>
    <row r="312" spans="1:9" s="26" customFormat="1" ht="12.75" customHeight="1">
      <c r="A312" s="398" t="s">
        <v>163</v>
      </c>
      <c r="B312" s="398"/>
      <c r="C312" s="398"/>
      <c r="D312" s="398"/>
      <c r="E312" s="398"/>
      <c r="F312" s="398"/>
      <c r="G312" s="398"/>
      <c r="H312" s="398"/>
      <c r="I312" s="398"/>
    </row>
    <row r="313" spans="1:9" s="26" customFormat="1" ht="12.75" customHeight="1">
      <c r="A313" s="399" t="s">
        <v>164</v>
      </c>
      <c r="B313" s="399"/>
      <c r="C313" s="399"/>
      <c r="D313" s="399"/>
      <c r="E313" s="399"/>
      <c r="F313" s="399"/>
      <c r="G313" s="399"/>
      <c r="H313" s="399"/>
      <c r="I313" s="399"/>
    </row>
    <row r="314" spans="1:9" s="26" customFormat="1" ht="12.75">
      <c r="A314" s="363" t="s">
        <v>943</v>
      </c>
      <c r="B314" s="363"/>
      <c r="C314" s="363"/>
      <c r="D314" s="363"/>
      <c r="E314" s="363"/>
      <c r="F314" s="363"/>
      <c r="G314" s="363"/>
      <c r="H314" s="363"/>
      <c r="I314" s="363"/>
    </row>
    <row r="315" spans="1:9" s="26" customFormat="1" ht="12.75">
      <c r="A315" s="363"/>
      <c r="B315" s="363"/>
      <c r="C315" s="363"/>
      <c r="D315" s="363"/>
      <c r="E315" s="363"/>
      <c r="F315" s="363"/>
      <c r="G315" s="363"/>
      <c r="H315" s="363"/>
      <c r="I315" s="363"/>
    </row>
    <row r="316" spans="1:9" s="26" customFormat="1" ht="12.75">
      <c r="A316" s="363"/>
      <c r="B316" s="363"/>
      <c r="C316" s="363"/>
      <c r="D316" s="363"/>
      <c r="E316" s="363"/>
      <c r="F316" s="363"/>
      <c r="G316" s="363"/>
      <c r="H316" s="363"/>
      <c r="I316" s="363"/>
    </row>
    <row r="317" spans="1:9" s="26" customFormat="1" ht="12.75">
      <c r="A317" s="363"/>
      <c r="B317" s="363"/>
      <c r="C317" s="363"/>
      <c r="D317" s="363"/>
      <c r="E317" s="363"/>
      <c r="F317" s="363"/>
      <c r="G317" s="363"/>
      <c r="H317" s="363"/>
      <c r="I317" s="363"/>
    </row>
    <row r="318" spans="1:9" s="26" customFormat="1" ht="12.75">
      <c r="A318" s="363"/>
      <c r="B318" s="363"/>
      <c r="C318" s="363"/>
      <c r="D318" s="363"/>
      <c r="E318" s="363"/>
      <c r="F318" s="363"/>
      <c r="G318" s="363"/>
      <c r="H318" s="363"/>
      <c r="I318" s="363"/>
    </row>
    <row r="319" spans="1:9" s="26" customFormat="1" ht="12.75">
      <c r="A319" s="363"/>
      <c r="B319" s="363"/>
      <c r="C319" s="363"/>
      <c r="D319" s="363"/>
      <c r="E319" s="363"/>
      <c r="F319" s="363"/>
      <c r="G319" s="363"/>
      <c r="H319" s="363"/>
      <c r="I319" s="363"/>
    </row>
    <row r="320" spans="1:9" s="26" customFormat="1" ht="12.75">
      <c r="A320" s="11"/>
      <c r="B320" s="11"/>
      <c r="C320" s="118"/>
      <c r="D320" s="11"/>
      <c r="E320" s="118"/>
      <c r="F320" s="118"/>
      <c r="G320" s="118"/>
      <c r="H320" s="118"/>
      <c r="I320" s="118"/>
    </row>
    <row r="321" spans="1:9" s="26" customFormat="1" ht="12.75" customHeight="1">
      <c r="A321" s="400" t="s">
        <v>165</v>
      </c>
      <c r="B321" s="400"/>
      <c r="C321" s="400"/>
      <c r="D321" s="400"/>
      <c r="E321" s="400"/>
      <c r="F321" s="400"/>
      <c r="G321" s="400"/>
      <c r="H321" s="400"/>
      <c r="I321" s="400"/>
    </row>
    <row r="322" spans="1:9" s="26" customFormat="1" ht="12.75">
      <c r="A322" s="363" t="s">
        <v>944</v>
      </c>
      <c r="B322" s="363"/>
      <c r="C322" s="363"/>
      <c r="D322" s="363"/>
      <c r="E322" s="363"/>
      <c r="F322" s="363"/>
      <c r="G322" s="363"/>
      <c r="H322" s="363"/>
      <c r="I322" s="363"/>
    </row>
    <row r="323" spans="1:9" s="26" customFormat="1" ht="12.75">
      <c r="A323" s="363"/>
      <c r="B323" s="363"/>
      <c r="C323" s="363"/>
      <c r="D323" s="363"/>
      <c r="E323" s="363"/>
      <c r="F323" s="363"/>
      <c r="G323" s="363"/>
      <c r="H323" s="363"/>
      <c r="I323" s="363"/>
    </row>
    <row r="324" spans="1:9" s="26" customFormat="1" ht="12.75">
      <c r="A324" s="363"/>
      <c r="B324" s="363"/>
      <c r="C324" s="363"/>
      <c r="D324" s="363"/>
      <c r="E324" s="363"/>
      <c r="F324" s="363"/>
      <c r="G324" s="363"/>
      <c r="H324" s="363"/>
      <c r="I324" s="363"/>
    </row>
    <row r="325" spans="1:9" s="26" customFormat="1" ht="12.75">
      <c r="A325" s="363"/>
      <c r="B325" s="363"/>
      <c r="C325" s="363"/>
      <c r="D325" s="363"/>
      <c r="E325" s="363"/>
      <c r="F325" s="363"/>
      <c r="G325" s="363"/>
      <c r="H325" s="363"/>
      <c r="I325" s="363"/>
    </row>
    <row r="326" spans="1:9" s="26" customFormat="1" ht="12.75">
      <c r="A326" s="363"/>
      <c r="B326" s="363"/>
      <c r="C326" s="363"/>
      <c r="D326" s="363"/>
      <c r="E326" s="363"/>
      <c r="F326" s="363"/>
      <c r="G326" s="363"/>
      <c r="H326" s="363"/>
      <c r="I326" s="363"/>
    </row>
    <row r="327" spans="1:9" s="26" customFormat="1" ht="12.75">
      <c r="A327" s="363"/>
      <c r="B327" s="363"/>
      <c r="C327" s="363"/>
      <c r="D327" s="363"/>
      <c r="E327" s="363"/>
      <c r="F327" s="363"/>
      <c r="G327" s="363"/>
      <c r="H327" s="363"/>
      <c r="I327" s="363"/>
    </row>
    <row r="328" spans="1:9" s="26" customFormat="1" ht="12.75">
      <c r="A328" s="119"/>
      <c r="B328" s="119"/>
      <c r="C328" s="119"/>
      <c r="E328" s="117"/>
      <c r="F328" s="117"/>
      <c r="G328" s="117"/>
      <c r="H328" s="117"/>
      <c r="I328" s="117"/>
    </row>
    <row r="329" spans="1:9" s="26" customFormat="1" ht="12.75" customHeight="1">
      <c r="A329" s="400" t="s">
        <v>166</v>
      </c>
      <c r="B329" s="400"/>
      <c r="C329" s="400"/>
      <c r="D329" s="400"/>
      <c r="E329" s="400"/>
      <c r="F329" s="400"/>
      <c r="G329" s="400"/>
      <c r="H329" s="400"/>
      <c r="I329" s="400"/>
    </row>
    <row r="330" spans="1:9" s="26" customFormat="1" ht="12.75">
      <c r="A330" s="363" t="s">
        <v>945</v>
      </c>
      <c r="B330" s="363"/>
      <c r="C330" s="363"/>
      <c r="D330" s="363"/>
      <c r="E330" s="363"/>
      <c r="F330" s="363"/>
      <c r="G330" s="363"/>
      <c r="H330" s="363"/>
      <c r="I330" s="363"/>
    </row>
    <row r="331" spans="1:9" s="26" customFormat="1" ht="12.75">
      <c r="A331" s="363"/>
      <c r="B331" s="363"/>
      <c r="C331" s="363"/>
      <c r="D331" s="363"/>
      <c r="E331" s="363"/>
      <c r="F331" s="363"/>
      <c r="G331" s="363"/>
      <c r="H331" s="363"/>
      <c r="I331" s="363"/>
    </row>
    <row r="332" spans="1:9" s="26" customFormat="1" ht="12.75">
      <c r="A332" s="363"/>
      <c r="B332" s="363"/>
      <c r="C332" s="363"/>
      <c r="D332" s="363"/>
      <c r="E332" s="363"/>
      <c r="F332" s="363"/>
      <c r="G332" s="363"/>
      <c r="H332" s="363"/>
      <c r="I332" s="363"/>
    </row>
    <row r="333" spans="1:9" s="26" customFormat="1" ht="12.75">
      <c r="A333" s="363"/>
      <c r="B333" s="363"/>
      <c r="C333" s="363"/>
      <c r="D333" s="363"/>
      <c r="E333" s="363"/>
      <c r="F333" s="363"/>
      <c r="G333" s="363"/>
      <c r="H333" s="363"/>
      <c r="I333" s="363"/>
    </row>
    <row r="334" spans="1:9" s="26" customFormat="1" ht="12.75">
      <c r="A334" s="363"/>
      <c r="B334" s="363"/>
      <c r="C334" s="363"/>
      <c r="D334" s="363"/>
      <c r="E334" s="363"/>
      <c r="F334" s="363"/>
      <c r="G334" s="363"/>
      <c r="H334" s="363"/>
      <c r="I334" s="363"/>
    </row>
    <row r="335" spans="1:9" s="26" customFormat="1" ht="12.75">
      <c r="A335" s="363"/>
      <c r="B335" s="363"/>
      <c r="C335" s="363"/>
      <c r="D335" s="363"/>
      <c r="E335" s="363"/>
      <c r="F335" s="363"/>
      <c r="G335" s="363"/>
      <c r="H335" s="363"/>
      <c r="I335" s="363"/>
    </row>
    <row r="336" spans="1:9" s="26" customFormat="1" ht="12.75">
      <c r="A336" s="120"/>
      <c r="B336" s="121"/>
      <c r="C336" s="121"/>
      <c r="D336" s="121"/>
      <c r="E336" s="121"/>
      <c r="F336" s="121"/>
      <c r="G336" s="121"/>
      <c r="H336" s="121"/>
      <c r="I336" s="121"/>
    </row>
    <row r="337" spans="1:9" s="26" customFormat="1" ht="12.75" customHeight="1">
      <c r="A337" s="400" t="s">
        <v>167</v>
      </c>
      <c r="B337" s="400"/>
      <c r="C337" s="400"/>
      <c r="D337" s="400"/>
      <c r="E337" s="400"/>
      <c r="F337" s="400"/>
      <c r="G337" s="400"/>
      <c r="H337" s="400"/>
      <c r="I337" s="400"/>
    </row>
    <row r="338" spans="1:9" s="26" customFormat="1" ht="12.75" customHeight="1">
      <c r="A338" s="400"/>
      <c r="B338" s="400"/>
      <c r="C338" s="400"/>
      <c r="D338" s="400"/>
      <c r="E338" s="400"/>
      <c r="F338" s="400"/>
      <c r="G338" s="400"/>
      <c r="H338" s="400"/>
      <c r="I338" s="400"/>
    </row>
    <row r="339" spans="1:9" s="26" customFormat="1" ht="12.75" customHeight="1">
      <c r="A339" s="363" t="s">
        <v>946</v>
      </c>
      <c r="B339" s="363"/>
      <c r="C339" s="363"/>
      <c r="D339" s="363"/>
      <c r="E339" s="363"/>
      <c r="F339" s="363"/>
      <c r="G339" s="363"/>
      <c r="H339" s="363"/>
      <c r="I339" s="363"/>
    </row>
    <row r="340" spans="1:9" s="26" customFormat="1" ht="12.75" customHeight="1">
      <c r="A340" s="363"/>
      <c r="B340" s="363"/>
      <c r="C340" s="363"/>
      <c r="D340" s="363"/>
      <c r="E340" s="363"/>
      <c r="F340" s="363"/>
      <c r="G340" s="363"/>
      <c r="H340" s="363"/>
      <c r="I340" s="363"/>
    </row>
    <row r="341" spans="1:9" s="26" customFormat="1" ht="12.75" customHeight="1">
      <c r="A341" s="363"/>
      <c r="B341" s="363"/>
      <c r="C341" s="363"/>
      <c r="D341" s="363"/>
      <c r="E341" s="363"/>
      <c r="F341" s="363"/>
      <c r="G341" s="363"/>
      <c r="H341" s="363"/>
      <c r="I341" s="363"/>
    </row>
    <row r="342" spans="1:9" s="26" customFormat="1" ht="12.75" customHeight="1">
      <c r="A342" s="363"/>
      <c r="B342" s="363"/>
      <c r="C342" s="363"/>
      <c r="D342" s="363"/>
      <c r="E342" s="363"/>
      <c r="F342" s="363"/>
      <c r="G342" s="363"/>
      <c r="H342" s="363"/>
      <c r="I342" s="363"/>
    </row>
    <row r="343" spans="1:9" s="26" customFormat="1" ht="12.75" customHeight="1">
      <c r="A343" s="363"/>
      <c r="B343" s="363"/>
      <c r="C343" s="363"/>
      <c r="D343" s="363"/>
      <c r="E343" s="363"/>
      <c r="F343" s="363"/>
      <c r="G343" s="363"/>
      <c r="H343" s="363"/>
      <c r="I343" s="363"/>
    </row>
    <row r="344" spans="1:9" s="26" customFormat="1" ht="12.75" customHeight="1">
      <c r="A344" s="363"/>
      <c r="B344" s="363"/>
      <c r="C344" s="363"/>
      <c r="D344" s="363"/>
      <c r="E344" s="363"/>
      <c r="F344" s="363"/>
      <c r="G344" s="363"/>
      <c r="H344" s="363"/>
      <c r="I344" s="363"/>
    </row>
    <row r="345" spans="1:9" s="26" customFormat="1" ht="12.75">
      <c r="A345" s="120"/>
      <c r="B345" s="121"/>
      <c r="C345" s="121"/>
      <c r="D345" s="121"/>
      <c r="E345" s="121"/>
      <c r="F345" s="121"/>
      <c r="G345" s="121"/>
      <c r="H345" s="121"/>
      <c r="I345" s="121"/>
    </row>
    <row r="346" spans="1:9" s="26" customFormat="1" ht="12.75" customHeight="1">
      <c r="A346" s="400" t="s">
        <v>168</v>
      </c>
      <c r="B346" s="400"/>
      <c r="C346" s="400"/>
      <c r="D346" s="400"/>
      <c r="E346" s="400"/>
      <c r="F346" s="400"/>
      <c r="G346" s="400"/>
      <c r="H346" s="400"/>
      <c r="I346" s="400"/>
    </row>
    <row r="347" spans="1:9" s="26" customFormat="1" ht="12.75" customHeight="1">
      <c r="A347" s="363" t="s">
        <v>947</v>
      </c>
      <c r="B347" s="363"/>
      <c r="C347" s="363"/>
      <c r="D347" s="363"/>
      <c r="E347" s="363"/>
      <c r="F347" s="363"/>
      <c r="G347" s="363"/>
      <c r="H347" s="363"/>
      <c r="I347" s="363"/>
    </row>
    <row r="348" spans="1:9" s="26" customFormat="1" ht="12.75" customHeight="1">
      <c r="A348" s="363"/>
      <c r="B348" s="363"/>
      <c r="C348" s="363"/>
      <c r="D348" s="363"/>
      <c r="E348" s="363"/>
      <c r="F348" s="363"/>
      <c r="G348" s="363"/>
      <c r="H348" s="363"/>
      <c r="I348" s="363"/>
    </row>
    <row r="349" spans="1:9" s="26" customFormat="1" ht="12.75" customHeight="1">
      <c r="A349" s="363"/>
      <c r="B349" s="363"/>
      <c r="C349" s="363"/>
      <c r="D349" s="363"/>
      <c r="E349" s="363"/>
      <c r="F349" s="363"/>
      <c r="G349" s="363"/>
      <c r="H349" s="363"/>
      <c r="I349" s="363"/>
    </row>
    <row r="350" spans="1:9" s="26" customFormat="1" ht="12.75" customHeight="1">
      <c r="A350" s="363"/>
      <c r="B350" s="363"/>
      <c r="C350" s="363"/>
      <c r="D350" s="363"/>
      <c r="E350" s="363"/>
      <c r="F350" s="363"/>
      <c r="G350" s="363"/>
      <c r="H350" s="363"/>
      <c r="I350" s="363"/>
    </row>
    <row r="351" spans="1:9" s="26" customFormat="1" ht="12.75" customHeight="1">
      <c r="A351" s="363"/>
      <c r="B351" s="363"/>
      <c r="C351" s="363"/>
      <c r="D351" s="363"/>
      <c r="E351" s="363"/>
      <c r="F351" s="363"/>
      <c r="G351" s="363"/>
      <c r="H351" s="363"/>
      <c r="I351" s="363"/>
    </row>
    <row r="352" spans="1:9" s="26" customFormat="1" ht="12.75" customHeight="1">
      <c r="A352" s="363"/>
      <c r="B352" s="363"/>
      <c r="C352" s="363"/>
      <c r="D352" s="363"/>
      <c r="E352" s="363"/>
      <c r="F352" s="363"/>
      <c r="G352" s="363"/>
      <c r="H352" s="363"/>
      <c r="I352" s="363"/>
    </row>
    <row r="353" spans="1:9" s="26" customFormat="1" ht="12.75">
      <c r="A353" s="120"/>
      <c r="B353" s="121"/>
      <c r="C353" s="121"/>
      <c r="D353" s="121"/>
      <c r="E353" s="121"/>
      <c r="F353" s="121"/>
      <c r="G353" s="121"/>
      <c r="H353" s="121"/>
      <c r="I353" s="121"/>
    </row>
    <row r="354" spans="1:9" s="26" customFormat="1" ht="12.75" customHeight="1">
      <c r="A354" s="400" t="s">
        <v>169</v>
      </c>
      <c r="B354" s="400"/>
      <c r="C354" s="400"/>
      <c r="D354" s="400"/>
      <c r="E354" s="400"/>
      <c r="F354" s="400"/>
      <c r="G354" s="400"/>
      <c r="H354" s="400"/>
      <c r="I354" s="400"/>
    </row>
    <row r="355" spans="1:9" s="26" customFormat="1" ht="12.75" customHeight="1">
      <c r="A355" s="363" t="s">
        <v>948</v>
      </c>
      <c r="B355" s="363"/>
      <c r="C355" s="363"/>
      <c r="D355" s="363"/>
      <c r="E355" s="363"/>
      <c r="F355" s="363"/>
      <c r="G355" s="363"/>
      <c r="H355" s="363"/>
      <c r="I355" s="363"/>
    </row>
    <row r="356" spans="1:9" s="26" customFormat="1" ht="12.75" customHeight="1">
      <c r="A356" s="363"/>
      <c r="B356" s="363"/>
      <c r="C356" s="363"/>
      <c r="D356" s="363"/>
      <c r="E356" s="363"/>
      <c r="F356" s="363"/>
      <c r="G356" s="363"/>
      <c r="H356" s="363"/>
      <c r="I356" s="363"/>
    </row>
    <row r="357" spans="1:9" s="26" customFormat="1" ht="12.75" customHeight="1">
      <c r="A357" s="363"/>
      <c r="B357" s="363"/>
      <c r="C357" s="363"/>
      <c r="D357" s="363"/>
      <c r="E357" s="363"/>
      <c r="F357" s="363"/>
      <c r="G357" s="363"/>
      <c r="H357" s="363"/>
      <c r="I357" s="363"/>
    </row>
    <row r="358" spans="1:9" s="26" customFormat="1" ht="12.75" customHeight="1">
      <c r="A358" s="363"/>
      <c r="B358" s="363"/>
      <c r="C358" s="363"/>
      <c r="D358" s="363"/>
      <c r="E358" s="363"/>
      <c r="F358" s="363"/>
      <c r="G358" s="363"/>
      <c r="H358" s="363"/>
      <c r="I358" s="363"/>
    </row>
    <row r="359" spans="1:9" s="26" customFormat="1" ht="12.75" customHeight="1">
      <c r="A359" s="363"/>
      <c r="B359" s="363"/>
      <c r="C359" s="363"/>
      <c r="D359" s="363"/>
      <c r="E359" s="363"/>
      <c r="F359" s="363"/>
      <c r="G359" s="363"/>
      <c r="H359" s="363"/>
      <c r="I359" s="363"/>
    </row>
    <row r="360" spans="1:9" s="26" customFormat="1" ht="12.75" customHeight="1">
      <c r="A360" s="363"/>
      <c r="B360" s="363"/>
      <c r="C360" s="363"/>
      <c r="D360" s="363"/>
      <c r="E360" s="363"/>
      <c r="F360" s="363"/>
      <c r="G360" s="363"/>
      <c r="H360" s="363"/>
      <c r="I360" s="363"/>
    </row>
    <row r="361" spans="1:9" s="26" customFormat="1" ht="12.75">
      <c r="A361" s="120"/>
      <c r="B361" s="121"/>
      <c r="C361" s="121"/>
      <c r="D361" s="121"/>
      <c r="E361" s="121"/>
      <c r="F361" s="121"/>
      <c r="G361" s="121"/>
      <c r="H361" s="121"/>
      <c r="I361" s="121"/>
    </row>
    <row r="362" spans="1:9" s="26" customFormat="1" ht="12.75" customHeight="1">
      <c r="A362" s="401" t="s">
        <v>170</v>
      </c>
      <c r="B362" s="401"/>
      <c r="C362" s="401"/>
      <c r="D362" s="401"/>
      <c r="E362" s="401"/>
      <c r="F362" s="401"/>
      <c r="G362" s="401"/>
      <c r="H362" s="401"/>
      <c r="I362" s="401"/>
    </row>
    <row r="363" spans="1:9" s="26" customFormat="1" ht="12.75">
      <c r="A363" s="401"/>
      <c r="B363" s="401"/>
      <c r="C363" s="401"/>
      <c r="D363" s="401"/>
      <c r="E363" s="401"/>
      <c r="F363" s="401"/>
      <c r="G363" s="401"/>
      <c r="H363" s="401"/>
      <c r="I363" s="401"/>
    </row>
    <row r="364" spans="1:9" s="26" customFormat="1" ht="12.75">
      <c r="A364" s="401"/>
      <c r="B364" s="401"/>
      <c r="C364" s="401"/>
      <c r="D364" s="401"/>
      <c r="E364" s="401"/>
      <c r="F364" s="401"/>
      <c r="G364" s="401"/>
      <c r="H364" s="401"/>
      <c r="I364" s="401"/>
    </row>
    <row r="365" spans="1:9" s="26" customFormat="1" ht="12.75">
      <c r="A365" s="363" t="s">
        <v>946</v>
      </c>
      <c r="B365" s="363"/>
      <c r="C365" s="363"/>
      <c r="D365" s="363"/>
      <c r="E365" s="363"/>
      <c r="F365" s="363"/>
      <c r="G365" s="363"/>
      <c r="H365" s="363"/>
      <c r="I365" s="363"/>
    </row>
    <row r="366" spans="1:9" s="26" customFormat="1" ht="12.75">
      <c r="A366" s="363"/>
      <c r="B366" s="363"/>
      <c r="C366" s="363"/>
      <c r="D366" s="363"/>
      <c r="E366" s="363"/>
      <c r="F366" s="363"/>
      <c r="G366" s="363"/>
      <c r="H366" s="363"/>
      <c r="I366" s="363"/>
    </row>
    <row r="367" spans="1:9" s="26" customFormat="1" ht="12.75">
      <c r="A367" s="363"/>
      <c r="B367" s="363"/>
      <c r="C367" s="363"/>
      <c r="D367" s="363"/>
      <c r="E367" s="363"/>
      <c r="F367" s="363"/>
      <c r="G367" s="363"/>
      <c r="H367" s="363"/>
      <c r="I367" s="363"/>
    </row>
    <row r="368" spans="1:9" s="26" customFormat="1" ht="12.75">
      <c r="A368" s="363"/>
      <c r="B368" s="363"/>
      <c r="C368" s="363"/>
      <c r="D368" s="363"/>
      <c r="E368" s="363"/>
      <c r="F368" s="363"/>
      <c r="G368" s="363"/>
      <c r="H368" s="363"/>
      <c r="I368" s="363"/>
    </row>
    <row r="369" spans="1:9" s="26" customFormat="1" ht="12.75">
      <c r="A369" s="363"/>
      <c r="B369" s="363"/>
      <c r="C369" s="363"/>
      <c r="D369" s="363"/>
      <c r="E369" s="363"/>
      <c r="F369" s="363"/>
      <c r="G369" s="363"/>
      <c r="H369" s="363"/>
      <c r="I369" s="363"/>
    </row>
    <row r="370" spans="1:9" s="26" customFormat="1" ht="12.75">
      <c r="A370" s="363"/>
      <c r="B370" s="363"/>
      <c r="C370" s="363"/>
      <c r="D370" s="363"/>
      <c r="E370" s="363"/>
      <c r="F370" s="363"/>
      <c r="G370" s="363"/>
      <c r="H370" s="363"/>
      <c r="I370" s="363"/>
    </row>
    <row r="371" spans="1:9" s="26" customFormat="1" ht="12.75">
      <c r="A371" s="40"/>
      <c r="B371" s="40"/>
      <c r="C371" s="40"/>
      <c r="D371" s="40"/>
      <c r="E371" s="40"/>
      <c r="F371" s="40"/>
      <c r="G371" s="40"/>
      <c r="H371" s="40"/>
      <c r="I371" s="40"/>
    </row>
    <row r="372" spans="1:9" s="26" customFormat="1" ht="12.75" customHeight="1">
      <c r="A372" s="402" t="s">
        <v>171</v>
      </c>
      <c r="B372" s="402"/>
      <c r="C372" s="402"/>
      <c r="D372" s="402"/>
      <c r="E372" s="402"/>
      <c r="F372" s="402"/>
      <c r="G372" s="402"/>
      <c r="H372" s="402"/>
      <c r="I372" s="402"/>
    </row>
    <row r="373" spans="1:9" ht="12.75">
      <c r="A373" s="402"/>
      <c r="B373" s="402"/>
      <c r="C373" s="402"/>
      <c r="D373" s="402"/>
      <c r="E373" s="402"/>
      <c r="F373" s="402"/>
      <c r="G373" s="402"/>
      <c r="H373" s="402"/>
      <c r="I373" s="402"/>
    </row>
    <row r="374" spans="1:9" s="26" customFormat="1" ht="12.75">
      <c r="A374" s="402"/>
      <c r="B374" s="402"/>
      <c r="C374" s="402"/>
      <c r="D374" s="402"/>
      <c r="E374" s="402"/>
      <c r="F374" s="402"/>
      <c r="G374" s="402"/>
      <c r="H374" s="402"/>
      <c r="I374" s="402"/>
    </row>
    <row r="375" spans="1:9" s="26" customFormat="1" ht="12.75">
      <c r="A375" s="363" t="s">
        <v>946</v>
      </c>
      <c r="B375" s="363"/>
      <c r="C375" s="363"/>
      <c r="D375" s="363"/>
      <c r="E375" s="363"/>
      <c r="F375" s="363"/>
      <c r="G375" s="363"/>
      <c r="H375" s="363"/>
      <c r="I375" s="363"/>
    </row>
    <row r="376" spans="1:9" ht="12.75">
      <c r="A376" s="363"/>
      <c r="B376" s="363"/>
      <c r="C376" s="363"/>
      <c r="D376" s="363"/>
      <c r="E376" s="363"/>
      <c r="F376" s="363"/>
      <c r="G376" s="363"/>
      <c r="H376" s="363"/>
      <c r="I376" s="363"/>
    </row>
    <row r="377" spans="1:9" ht="12.75">
      <c r="A377" s="363"/>
      <c r="B377" s="363"/>
      <c r="C377" s="363"/>
      <c r="D377" s="363"/>
      <c r="E377" s="363"/>
      <c r="F377" s="363"/>
      <c r="G377" s="363"/>
      <c r="H377" s="363"/>
      <c r="I377" s="363"/>
    </row>
    <row r="378" spans="1:9" ht="12.75">
      <c r="A378" s="363"/>
      <c r="B378" s="363"/>
      <c r="C378" s="363"/>
      <c r="D378" s="363"/>
      <c r="E378" s="363"/>
      <c r="F378" s="363"/>
      <c r="G378" s="363"/>
      <c r="H378" s="363"/>
      <c r="I378" s="363"/>
    </row>
    <row r="379" spans="1:9" ht="12.75">
      <c r="A379" s="363"/>
      <c r="B379" s="363"/>
      <c r="C379" s="363"/>
      <c r="D379" s="363"/>
      <c r="E379" s="363"/>
      <c r="F379" s="363"/>
      <c r="G379" s="363"/>
      <c r="H379" s="363"/>
      <c r="I379" s="363"/>
    </row>
    <row r="380" spans="1:9" ht="12.75">
      <c r="A380" s="363"/>
      <c r="B380" s="363"/>
      <c r="C380" s="363"/>
      <c r="D380" s="363"/>
      <c r="E380" s="363"/>
      <c r="F380" s="363"/>
      <c r="G380" s="363"/>
      <c r="H380" s="363"/>
      <c r="I380" s="363"/>
    </row>
    <row r="382" spans="1:9" ht="12.75">
      <c r="A382" s="403" t="s">
        <v>172</v>
      </c>
      <c r="B382" s="403"/>
      <c r="C382" s="403"/>
      <c r="D382" s="403"/>
      <c r="E382" s="403"/>
      <c r="F382" s="403"/>
      <c r="G382" s="403"/>
      <c r="H382" s="403"/>
      <c r="I382" s="403"/>
    </row>
    <row r="383" spans="1:9" ht="34.5" customHeight="1">
      <c r="A383" s="404" t="s">
        <v>173</v>
      </c>
      <c r="B383" s="404"/>
      <c r="C383" s="404"/>
      <c r="D383" s="404"/>
      <c r="E383" s="404"/>
      <c r="F383" s="404"/>
      <c r="G383" s="404"/>
      <c r="H383" s="404"/>
      <c r="I383" s="404"/>
    </row>
    <row r="384" spans="1:9" ht="12.75">
      <c r="A384" s="122"/>
      <c r="B384" s="122"/>
      <c r="C384" s="122"/>
      <c r="D384" s="122"/>
      <c r="E384" s="122"/>
      <c r="F384" s="122"/>
      <c r="G384" s="122"/>
      <c r="H384" s="122"/>
      <c r="I384" s="122"/>
    </row>
    <row r="385" spans="1:9" ht="12.75" customHeight="1">
      <c r="A385" s="405" t="s">
        <v>174</v>
      </c>
      <c r="B385" s="405"/>
      <c r="C385" s="405"/>
      <c r="D385" s="405"/>
      <c r="E385" s="405"/>
      <c r="F385" s="405"/>
      <c r="G385" s="405"/>
      <c r="H385" s="405"/>
      <c r="I385" s="405"/>
    </row>
    <row r="386" spans="1:9" ht="12.75">
      <c r="A386" s="363"/>
      <c r="B386" s="363"/>
      <c r="C386" s="363"/>
      <c r="D386" s="363"/>
      <c r="E386" s="363"/>
      <c r="F386" s="363"/>
      <c r="G386" s="363"/>
      <c r="H386" s="363"/>
      <c r="I386" s="363"/>
    </row>
    <row r="387" spans="1:9" ht="12.75">
      <c r="A387" s="363"/>
      <c r="B387" s="363"/>
      <c r="C387" s="363"/>
      <c r="D387" s="363"/>
      <c r="E387" s="363"/>
      <c r="F387" s="363"/>
      <c r="G387" s="363"/>
      <c r="H387" s="363"/>
      <c r="I387" s="363"/>
    </row>
    <row r="388" spans="1:9" ht="12.75">
      <c r="A388" s="363"/>
      <c r="B388" s="363"/>
      <c r="C388" s="363"/>
      <c r="D388" s="363"/>
      <c r="E388" s="363"/>
      <c r="F388" s="363"/>
      <c r="G388" s="363"/>
      <c r="H388" s="363"/>
      <c r="I388" s="363"/>
    </row>
    <row r="389" spans="1:9" ht="12.75">
      <c r="A389" s="363"/>
      <c r="B389" s="363"/>
      <c r="C389" s="363"/>
      <c r="D389" s="363"/>
      <c r="E389" s="363"/>
      <c r="F389" s="363"/>
      <c r="G389" s="363"/>
      <c r="H389" s="363"/>
      <c r="I389" s="363"/>
    </row>
    <row r="390" spans="1:9" ht="12.75">
      <c r="A390" s="363"/>
      <c r="B390" s="363"/>
      <c r="C390" s="363"/>
      <c r="D390" s="363"/>
      <c r="E390" s="363"/>
      <c r="F390" s="363"/>
      <c r="G390" s="363"/>
      <c r="H390" s="363"/>
      <c r="I390" s="363"/>
    </row>
    <row r="391" spans="1:9" ht="12.75">
      <c r="A391" s="363"/>
      <c r="B391" s="363"/>
      <c r="C391" s="363"/>
      <c r="D391" s="363"/>
      <c r="E391" s="363"/>
      <c r="F391" s="363"/>
      <c r="G391" s="363"/>
      <c r="H391" s="363"/>
      <c r="I391" s="363"/>
    </row>
    <row r="392" spans="1:9" ht="12.75">
      <c r="A392" s="122"/>
      <c r="B392" s="122"/>
      <c r="C392" s="122"/>
      <c r="D392" s="122"/>
      <c r="E392" s="122"/>
      <c r="F392" s="122"/>
      <c r="G392" s="122"/>
      <c r="H392" s="122"/>
      <c r="I392" s="122"/>
    </row>
    <row r="393" spans="1:9" ht="15.75" customHeight="1">
      <c r="A393" s="403" t="s">
        <v>175</v>
      </c>
      <c r="B393" s="403"/>
      <c r="C393" s="403"/>
      <c r="D393" s="403"/>
      <c r="E393" s="403"/>
      <c r="F393" s="403"/>
      <c r="G393" s="403"/>
      <c r="H393" s="403"/>
      <c r="I393" s="403"/>
    </row>
    <row r="394" spans="1:9" ht="12.75">
      <c r="A394" s="363"/>
      <c r="B394" s="363"/>
      <c r="C394" s="363"/>
      <c r="D394" s="363"/>
      <c r="E394" s="363"/>
      <c r="F394" s="363"/>
      <c r="G394" s="363"/>
      <c r="H394" s="363"/>
      <c r="I394" s="363"/>
    </row>
    <row r="395" spans="1:9" ht="12.75">
      <c r="A395" s="363"/>
      <c r="B395" s="363"/>
      <c r="C395" s="363"/>
      <c r="D395" s="363"/>
      <c r="E395" s="363"/>
      <c r="F395" s="363"/>
      <c r="G395" s="363"/>
      <c r="H395" s="363"/>
      <c r="I395" s="363"/>
    </row>
    <row r="396" spans="1:9" ht="12.75">
      <c r="A396" s="363"/>
      <c r="B396" s="363"/>
      <c r="C396" s="363"/>
      <c r="D396" s="363"/>
      <c r="E396" s="363"/>
      <c r="F396" s="363"/>
      <c r="G396" s="363"/>
      <c r="H396" s="363"/>
      <c r="I396" s="363"/>
    </row>
    <row r="397" spans="1:9" ht="12.75">
      <c r="A397" s="363"/>
      <c r="B397" s="363"/>
      <c r="C397" s="363"/>
      <c r="D397" s="363"/>
      <c r="E397" s="363"/>
      <c r="F397" s="363"/>
      <c r="G397" s="363"/>
      <c r="H397" s="363"/>
      <c r="I397" s="363"/>
    </row>
    <row r="398" spans="1:9" ht="12.75">
      <c r="A398" s="363"/>
      <c r="B398" s="363"/>
      <c r="C398" s="363"/>
      <c r="D398" s="363"/>
      <c r="E398" s="363"/>
      <c r="F398" s="363"/>
      <c r="G398" s="363"/>
      <c r="H398" s="363"/>
      <c r="I398" s="363"/>
    </row>
    <row r="399" spans="1:9" ht="12.75">
      <c r="A399" s="363"/>
      <c r="B399" s="363"/>
      <c r="C399" s="363"/>
      <c r="D399" s="363"/>
      <c r="E399" s="363"/>
      <c r="F399" s="363"/>
      <c r="G399" s="363"/>
      <c r="H399" s="363"/>
      <c r="I399" s="363"/>
    </row>
    <row r="400" spans="1:9" ht="21" customHeight="1">
      <c r="A400" s="123"/>
      <c r="B400" s="123"/>
      <c r="C400" s="123"/>
      <c r="D400" s="123"/>
      <c r="E400" s="123"/>
      <c r="F400" s="123"/>
      <c r="G400" s="123"/>
      <c r="H400" s="123"/>
      <c r="I400" s="123"/>
    </row>
    <row r="401" spans="1:9" ht="21" customHeight="1">
      <c r="A401" s="405" t="s">
        <v>176</v>
      </c>
      <c r="B401" s="405"/>
      <c r="C401" s="405"/>
      <c r="D401" s="405"/>
      <c r="E401" s="405"/>
      <c r="F401" s="405"/>
      <c r="G401" s="405"/>
      <c r="H401" s="405"/>
      <c r="I401" s="405"/>
    </row>
    <row r="402" spans="1:9" ht="21" customHeight="1">
      <c r="A402" s="405"/>
      <c r="B402" s="405"/>
      <c r="C402" s="405"/>
      <c r="D402" s="405"/>
      <c r="E402" s="405"/>
      <c r="F402" s="405"/>
      <c r="G402" s="405"/>
      <c r="H402" s="405"/>
      <c r="I402" s="405"/>
    </row>
    <row r="403" spans="1:9" ht="9" customHeight="1">
      <c r="A403" s="405"/>
      <c r="B403" s="405"/>
      <c r="C403" s="405"/>
      <c r="D403" s="405"/>
      <c r="E403" s="405"/>
      <c r="F403" s="405"/>
      <c r="G403" s="405"/>
      <c r="H403" s="405"/>
      <c r="I403" s="405"/>
    </row>
    <row r="404" spans="1:9" ht="12.75">
      <c r="A404" s="64"/>
      <c r="B404" s="64"/>
      <c r="C404" s="64"/>
      <c r="D404" s="64"/>
      <c r="E404" s="64"/>
      <c r="F404" s="64"/>
      <c r="G404" s="64"/>
      <c r="H404" s="64"/>
      <c r="I404" s="64"/>
    </row>
    <row r="405" spans="1:9" ht="12.75">
      <c r="A405" s="124"/>
      <c r="B405" s="124"/>
      <c r="C405" s="124"/>
      <c r="D405" s="124"/>
      <c r="E405" s="124"/>
      <c r="F405" s="124"/>
      <c r="G405" s="124"/>
      <c r="H405" s="124"/>
      <c r="I405" s="124"/>
    </row>
    <row r="406" spans="1:9" ht="12.75">
      <c r="A406" s="124"/>
      <c r="B406" s="124"/>
      <c r="C406" s="124"/>
      <c r="D406" s="124"/>
      <c r="E406" s="124"/>
      <c r="F406" s="124"/>
      <c r="G406" s="124"/>
      <c r="H406" s="124"/>
      <c r="I406" s="124"/>
    </row>
    <row r="407" spans="1:9" ht="12.75">
      <c r="A407" s="124"/>
      <c r="B407" s="124"/>
      <c r="C407" s="124"/>
      <c r="D407" s="124"/>
      <c r="E407" s="124"/>
      <c r="F407" s="124"/>
      <c r="G407" s="124"/>
      <c r="H407" s="124"/>
      <c r="I407" s="124"/>
    </row>
    <row r="408" spans="1:9" ht="12.75">
      <c r="A408" s="124"/>
      <c r="B408" s="124"/>
      <c r="C408" s="124"/>
      <c r="D408" s="124"/>
      <c r="E408" s="124"/>
      <c r="F408" s="124"/>
      <c r="G408" s="124"/>
      <c r="H408" s="124"/>
      <c r="I408" s="124"/>
    </row>
    <row r="409" spans="1:9" ht="12.75">
      <c r="A409" s="124"/>
      <c r="B409" s="124"/>
      <c r="C409" s="124"/>
      <c r="D409" s="124"/>
      <c r="E409" s="124"/>
      <c r="F409" s="124"/>
      <c r="G409" s="124"/>
      <c r="H409" s="124"/>
      <c r="I409" s="124"/>
    </row>
    <row r="410" spans="1:9" ht="9" customHeight="1">
      <c r="A410" s="52"/>
      <c r="B410" s="52"/>
      <c r="C410" s="52"/>
      <c r="D410" s="52"/>
      <c r="E410" s="52"/>
      <c r="F410" s="52"/>
      <c r="G410" s="52"/>
      <c r="H410" s="52"/>
      <c r="I410" s="52"/>
    </row>
    <row r="411" spans="1:9" ht="9" customHeight="1">
      <c r="A411" s="405" t="s">
        <v>177</v>
      </c>
      <c r="B411" s="405"/>
      <c r="C411" s="405"/>
      <c r="D411" s="405"/>
      <c r="E411" s="405"/>
      <c r="F411" s="405"/>
      <c r="G411" s="405"/>
      <c r="H411" s="405"/>
      <c r="I411" s="405"/>
    </row>
    <row r="412" spans="1:9" ht="9" customHeight="1">
      <c r="A412" s="405"/>
      <c r="B412" s="405"/>
      <c r="C412" s="405"/>
      <c r="D412" s="405"/>
      <c r="E412" s="405"/>
      <c r="F412" s="405"/>
      <c r="G412" s="405"/>
      <c r="H412" s="405"/>
      <c r="I412" s="405"/>
    </row>
    <row r="413" spans="1:9" ht="12.75">
      <c r="A413" s="363"/>
      <c r="B413" s="363"/>
      <c r="C413" s="363"/>
      <c r="D413" s="363"/>
      <c r="E413" s="363"/>
      <c r="F413" s="363"/>
      <c r="G413" s="363"/>
      <c r="H413" s="363"/>
      <c r="I413" s="363"/>
    </row>
    <row r="414" spans="1:9" ht="12.75">
      <c r="A414" s="363"/>
      <c r="B414" s="363"/>
      <c r="C414" s="363"/>
      <c r="D414" s="363"/>
      <c r="E414" s="363"/>
      <c r="F414" s="363"/>
      <c r="G414" s="363"/>
      <c r="H414" s="363"/>
      <c r="I414" s="363"/>
    </row>
    <row r="415" spans="1:9" ht="12.75">
      <c r="A415" s="363"/>
      <c r="B415" s="363"/>
      <c r="C415" s="363"/>
      <c r="D415" s="363"/>
      <c r="E415" s="363"/>
      <c r="F415" s="363"/>
      <c r="G415" s="363"/>
      <c r="H415" s="363"/>
      <c r="I415" s="363"/>
    </row>
    <row r="416" spans="1:9" ht="12.75">
      <c r="A416" s="363"/>
      <c r="B416" s="363"/>
      <c r="C416" s="363"/>
      <c r="D416" s="363"/>
      <c r="E416" s="363"/>
      <c r="F416" s="363"/>
      <c r="G416" s="363"/>
      <c r="H416" s="363"/>
      <c r="I416" s="363"/>
    </row>
    <row r="417" spans="1:9" ht="12.75">
      <c r="A417" s="363"/>
      <c r="B417" s="363"/>
      <c r="C417" s="363"/>
      <c r="D417" s="363"/>
      <c r="E417" s="363"/>
      <c r="F417" s="363"/>
      <c r="G417" s="363"/>
      <c r="H417" s="363"/>
      <c r="I417" s="363"/>
    </row>
    <row r="418" spans="1:9" ht="12.75">
      <c r="A418" s="363"/>
      <c r="B418" s="363"/>
      <c r="C418" s="363"/>
      <c r="D418" s="363"/>
      <c r="E418" s="363"/>
      <c r="F418" s="363"/>
      <c r="G418" s="363"/>
      <c r="H418" s="363"/>
      <c r="I418" s="363"/>
    </row>
    <row r="419" spans="1:3" ht="12.75">
      <c r="A419" s="2"/>
      <c r="C419" s="2"/>
    </row>
    <row r="420" spans="1:9" ht="19.5" customHeight="1">
      <c r="A420" s="405" t="s">
        <v>178</v>
      </c>
      <c r="B420" s="405"/>
      <c r="C420" s="405"/>
      <c r="D420" s="405"/>
      <c r="E420" s="405"/>
      <c r="F420" s="405"/>
      <c r="G420" s="405"/>
      <c r="H420" s="405"/>
      <c r="I420" s="405"/>
    </row>
    <row r="421" spans="1:9" ht="17.25" customHeight="1">
      <c r="A421" s="405"/>
      <c r="B421" s="405"/>
      <c r="C421" s="405"/>
      <c r="D421" s="405"/>
      <c r="E421" s="405"/>
      <c r="F421" s="405"/>
      <c r="G421" s="405"/>
      <c r="H421" s="405"/>
      <c r="I421" s="405"/>
    </row>
    <row r="422" spans="1:9" ht="12.75">
      <c r="A422" s="406"/>
      <c r="B422" s="406"/>
      <c r="C422" s="406"/>
      <c r="D422" s="406"/>
      <c r="E422" s="406"/>
      <c r="F422" s="406"/>
      <c r="G422" s="406"/>
      <c r="H422" s="406"/>
      <c r="I422" s="406"/>
    </row>
    <row r="423" spans="1:9" ht="12.75">
      <c r="A423" s="406"/>
      <c r="B423" s="406"/>
      <c r="C423" s="406"/>
      <c r="D423" s="406"/>
      <c r="E423" s="406"/>
      <c r="F423" s="406"/>
      <c r="G423" s="406"/>
      <c r="H423" s="406"/>
      <c r="I423" s="406"/>
    </row>
    <row r="424" spans="1:9" ht="12.75">
      <c r="A424" s="406"/>
      <c r="B424" s="406"/>
      <c r="C424" s="406"/>
      <c r="D424" s="406"/>
      <c r="E424" s="406"/>
      <c r="F424" s="406"/>
      <c r="G424" s="406"/>
      <c r="H424" s="406"/>
      <c r="I424" s="406"/>
    </row>
    <row r="425" spans="1:9" ht="12.75">
      <c r="A425" s="406"/>
      <c r="B425" s="406"/>
      <c r="C425" s="406"/>
      <c r="D425" s="406"/>
      <c r="E425" s="406"/>
      <c r="F425" s="406"/>
      <c r="G425" s="406"/>
      <c r="H425" s="406"/>
      <c r="I425" s="406"/>
    </row>
    <row r="426" spans="1:12" ht="12.75">
      <c r="A426" s="406"/>
      <c r="B426" s="406"/>
      <c r="C426" s="406"/>
      <c r="D426" s="406"/>
      <c r="E426" s="406"/>
      <c r="F426" s="406"/>
      <c r="G426" s="406"/>
      <c r="H426" s="406"/>
      <c r="I426" s="406"/>
      <c r="L426" s="125"/>
    </row>
    <row r="427" spans="1:9" ht="12.75">
      <c r="A427" s="406"/>
      <c r="B427" s="406"/>
      <c r="C427" s="406"/>
      <c r="D427" s="406"/>
      <c r="E427" s="406"/>
      <c r="F427" s="406"/>
      <c r="G427" s="406"/>
      <c r="H427" s="406"/>
      <c r="I427" s="406"/>
    </row>
    <row r="428" spans="1:3" ht="12.75">
      <c r="A428" s="2"/>
      <c r="C428" s="2"/>
    </row>
    <row r="429" spans="1:9" ht="12.75">
      <c r="A429" s="407" t="s">
        <v>179</v>
      </c>
      <c r="B429" s="407"/>
      <c r="C429" s="407"/>
      <c r="D429" s="407"/>
      <c r="E429" s="407"/>
      <c r="F429" s="407"/>
      <c r="G429" s="407"/>
      <c r="H429" s="407"/>
      <c r="I429" s="407"/>
    </row>
    <row r="430" spans="1:9" ht="12.75">
      <c r="A430" s="363"/>
      <c r="B430" s="363"/>
      <c r="C430" s="363"/>
      <c r="D430" s="363"/>
      <c r="E430" s="363"/>
      <c r="F430" s="363"/>
      <c r="G430" s="363"/>
      <c r="H430" s="363"/>
      <c r="I430" s="363"/>
    </row>
    <row r="431" spans="1:9" ht="12.75">
      <c r="A431" s="363"/>
      <c r="B431" s="363"/>
      <c r="C431" s="363"/>
      <c r="D431" s="363"/>
      <c r="E431" s="363"/>
      <c r="F431" s="363"/>
      <c r="G431" s="363"/>
      <c r="H431" s="363"/>
      <c r="I431" s="363"/>
    </row>
    <row r="432" spans="1:9" ht="12.75">
      <c r="A432" s="363"/>
      <c r="B432" s="363"/>
      <c r="C432" s="363"/>
      <c r="D432" s="363"/>
      <c r="E432" s="363"/>
      <c r="F432" s="363"/>
      <c r="G432" s="363"/>
      <c r="H432" s="363"/>
      <c r="I432" s="363"/>
    </row>
    <row r="433" spans="1:9" ht="12.75">
      <c r="A433" s="363"/>
      <c r="B433" s="363"/>
      <c r="C433" s="363"/>
      <c r="D433" s="363"/>
      <c r="E433" s="363"/>
      <c r="F433" s="363"/>
      <c r="G433" s="363"/>
      <c r="H433" s="363"/>
      <c r="I433" s="363"/>
    </row>
    <row r="434" spans="1:9" ht="12.75">
      <c r="A434" s="363"/>
      <c r="B434" s="363"/>
      <c r="C434" s="363"/>
      <c r="D434" s="363"/>
      <c r="E434" s="363"/>
      <c r="F434" s="363"/>
      <c r="G434" s="363"/>
      <c r="H434" s="363"/>
      <c r="I434" s="363"/>
    </row>
    <row r="435" spans="1:9" ht="12.75">
      <c r="A435" s="363"/>
      <c r="B435" s="363"/>
      <c r="C435" s="363"/>
      <c r="D435" s="363"/>
      <c r="E435" s="363"/>
      <c r="F435" s="363"/>
      <c r="G435" s="363"/>
      <c r="H435" s="363"/>
      <c r="I435" s="363"/>
    </row>
    <row r="436" spans="1:3" ht="12.75">
      <c r="A436" s="2"/>
      <c r="C436" s="2"/>
    </row>
    <row r="437" spans="1:9" ht="12.75" customHeight="1">
      <c r="A437" s="408" t="s">
        <v>180</v>
      </c>
      <c r="B437" s="408"/>
      <c r="C437" s="408"/>
      <c r="D437" s="408"/>
      <c r="E437" s="408"/>
      <c r="F437" s="408"/>
      <c r="G437" s="408"/>
      <c r="H437" s="408"/>
      <c r="I437" s="408"/>
    </row>
    <row r="438" spans="1:9" ht="12.75">
      <c r="A438" s="408"/>
      <c r="B438" s="408"/>
      <c r="C438" s="408"/>
      <c r="D438" s="408"/>
      <c r="E438" s="408"/>
      <c r="F438" s="408"/>
      <c r="G438" s="408"/>
      <c r="H438" s="408"/>
      <c r="I438" s="408"/>
    </row>
    <row r="439" spans="1:9" ht="12.75">
      <c r="A439" s="408"/>
      <c r="B439" s="408"/>
      <c r="C439" s="408"/>
      <c r="D439" s="408"/>
      <c r="E439" s="408"/>
      <c r="F439" s="408"/>
      <c r="G439" s="408"/>
      <c r="H439" s="408"/>
      <c r="I439" s="408"/>
    </row>
    <row r="440" spans="1:9" ht="27.75" customHeight="1">
      <c r="A440" s="409" t="s">
        <v>181</v>
      </c>
      <c r="B440" s="409"/>
      <c r="C440" s="409"/>
      <c r="D440" s="126" t="s">
        <v>182</v>
      </c>
      <c r="E440" s="410"/>
      <c r="F440" s="410"/>
      <c r="G440" s="410"/>
      <c r="H440" s="410"/>
      <c r="I440" s="410"/>
    </row>
    <row r="441" spans="1:9" ht="12.75" customHeight="1">
      <c r="A441" s="411" t="s">
        <v>183</v>
      </c>
      <c r="B441" s="411"/>
      <c r="C441" s="411"/>
      <c r="D441" s="127" t="s">
        <v>182</v>
      </c>
      <c r="E441" s="410"/>
      <c r="F441" s="410"/>
      <c r="G441" s="410"/>
      <c r="H441" s="410"/>
      <c r="I441" s="410"/>
    </row>
    <row r="442" spans="1:9" ht="13.5" customHeight="1">
      <c r="A442" s="412" t="s">
        <v>184</v>
      </c>
      <c r="B442" s="412"/>
      <c r="C442" s="412"/>
      <c r="D442" s="128" t="s">
        <v>185</v>
      </c>
      <c r="E442" s="413"/>
      <c r="F442" s="413"/>
      <c r="G442" s="413"/>
      <c r="H442" s="413"/>
      <c r="I442" s="413"/>
    </row>
    <row r="443" spans="1:9" ht="12.75">
      <c r="A443" s="416"/>
      <c r="B443" s="416"/>
      <c r="C443" s="416"/>
      <c r="D443" s="416"/>
      <c r="E443" s="416"/>
      <c r="F443" s="416"/>
      <c r="G443" s="416"/>
      <c r="H443" s="416"/>
      <c r="I443" s="416"/>
    </row>
    <row r="444" spans="1:9" ht="12.75">
      <c r="A444" s="416"/>
      <c r="B444" s="416"/>
      <c r="C444" s="416"/>
      <c r="D444" s="416"/>
      <c r="E444" s="416"/>
      <c r="F444" s="416"/>
      <c r="G444" s="416"/>
      <c r="H444" s="416"/>
      <c r="I444" s="416"/>
    </row>
    <row r="445" spans="1:9" ht="12.75">
      <c r="A445" s="416"/>
      <c r="B445" s="416"/>
      <c r="C445" s="416"/>
      <c r="D445" s="416"/>
      <c r="E445" s="416"/>
      <c r="F445" s="416"/>
      <c r="G445" s="416"/>
      <c r="H445" s="416"/>
      <c r="I445" s="416"/>
    </row>
    <row r="446" spans="1:9" ht="12.75">
      <c r="A446" s="416"/>
      <c r="B446" s="416"/>
      <c r="C446" s="416"/>
      <c r="D446" s="416"/>
      <c r="E446" s="416"/>
      <c r="F446" s="416"/>
      <c r="G446" s="416"/>
      <c r="H446" s="416"/>
      <c r="I446" s="416"/>
    </row>
    <row r="447" spans="1:9" ht="12.75">
      <c r="A447" s="416"/>
      <c r="B447" s="416"/>
      <c r="C447" s="416"/>
      <c r="D447" s="416"/>
      <c r="E447" s="416"/>
      <c r="F447" s="416"/>
      <c r="G447" s="416"/>
      <c r="H447" s="416"/>
      <c r="I447" s="416"/>
    </row>
    <row r="448" spans="1:9" ht="12.75">
      <c r="A448" s="416"/>
      <c r="B448" s="416"/>
      <c r="C448" s="416"/>
      <c r="D448" s="416"/>
      <c r="E448" s="416"/>
      <c r="F448" s="416"/>
      <c r="G448" s="416"/>
      <c r="H448" s="416"/>
      <c r="I448" s="416"/>
    </row>
    <row r="449" spans="1:9" ht="12.75">
      <c r="A449" s="129"/>
      <c r="B449" s="129"/>
      <c r="C449" s="129"/>
      <c r="D449" s="129"/>
      <c r="E449" s="129"/>
      <c r="F449" s="129"/>
      <c r="G449" s="129"/>
      <c r="H449" s="129"/>
      <c r="I449" s="129"/>
    </row>
    <row r="450" spans="1:9" ht="12.75">
      <c r="A450" s="407" t="s">
        <v>186</v>
      </c>
      <c r="B450" s="407"/>
      <c r="C450" s="407"/>
      <c r="D450" s="407"/>
      <c r="E450" s="407"/>
      <c r="F450" s="407"/>
      <c r="G450" s="407"/>
      <c r="H450" s="407"/>
      <c r="I450" s="407"/>
    </row>
    <row r="451" spans="1:9" ht="12.75">
      <c r="A451" s="363"/>
      <c r="B451" s="363"/>
      <c r="C451" s="363"/>
      <c r="D451" s="363"/>
      <c r="E451" s="363"/>
      <c r="F451" s="363"/>
      <c r="G451" s="363"/>
      <c r="H451" s="363"/>
      <c r="I451" s="363"/>
    </row>
    <row r="452" spans="1:9" ht="12.75">
      <c r="A452" s="363"/>
      <c r="B452" s="363"/>
      <c r="C452" s="363"/>
      <c r="D452" s="363"/>
      <c r="E452" s="363"/>
      <c r="F452" s="363"/>
      <c r="G452" s="363"/>
      <c r="H452" s="363"/>
      <c r="I452" s="363"/>
    </row>
    <row r="453" spans="1:9" ht="12.75">
      <c r="A453" s="363"/>
      <c r="B453" s="363"/>
      <c r="C453" s="363"/>
      <c r="D453" s="363"/>
      <c r="E453" s="363"/>
      <c r="F453" s="363"/>
      <c r="G453" s="363"/>
      <c r="H453" s="363"/>
      <c r="I453" s="363"/>
    </row>
    <row r="454" spans="1:9" ht="12.75">
      <c r="A454" s="363"/>
      <c r="B454" s="363"/>
      <c r="C454" s="363"/>
      <c r="D454" s="363"/>
      <c r="E454" s="363"/>
      <c r="F454" s="363"/>
      <c r="G454" s="363"/>
      <c r="H454" s="363"/>
      <c r="I454" s="363"/>
    </row>
    <row r="455" spans="1:9" ht="12.75">
      <c r="A455" s="363"/>
      <c r="B455" s="363"/>
      <c r="C455" s="363"/>
      <c r="D455" s="363"/>
      <c r="E455" s="363"/>
      <c r="F455" s="363"/>
      <c r="G455" s="363"/>
      <c r="H455" s="363"/>
      <c r="I455" s="363"/>
    </row>
    <row r="456" spans="1:9" ht="12.75">
      <c r="A456" s="363"/>
      <c r="B456" s="363"/>
      <c r="C456" s="363"/>
      <c r="D456" s="363"/>
      <c r="E456" s="363"/>
      <c r="F456" s="363"/>
      <c r="G456" s="363"/>
      <c r="H456" s="363"/>
      <c r="I456" s="363"/>
    </row>
    <row r="457" spans="1:3" ht="12.75">
      <c r="A457" s="2"/>
      <c r="C457" s="2"/>
    </row>
    <row r="458" spans="1:9" ht="18" customHeight="1">
      <c r="A458" s="355" t="s">
        <v>187</v>
      </c>
      <c r="B458" s="355"/>
      <c r="C458" s="355"/>
      <c r="D458" s="355"/>
      <c r="E458" s="355"/>
      <c r="F458" s="355"/>
      <c r="G458" s="355"/>
      <c r="H458" s="355"/>
      <c r="I458" s="355"/>
    </row>
    <row r="459" spans="1:9" ht="12.75" customHeight="1">
      <c r="A459" s="417" t="s">
        <v>188</v>
      </c>
      <c r="B459" s="417"/>
      <c r="C459" s="417"/>
      <c r="D459" s="417"/>
      <c r="E459" s="417"/>
      <c r="F459" s="417"/>
      <c r="G459" s="417"/>
      <c r="H459" s="417"/>
      <c r="I459" s="417"/>
    </row>
    <row r="460" spans="1:9" ht="12.75" customHeight="1">
      <c r="A460" s="417"/>
      <c r="B460" s="417"/>
      <c r="C460" s="417"/>
      <c r="D460" s="417"/>
      <c r="E460" s="417"/>
      <c r="F460" s="417"/>
      <c r="G460" s="417"/>
      <c r="H460" s="417"/>
      <c r="I460" s="417"/>
    </row>
    <row r="461" spans="1:9" ht="12.75" customHeight="1">
      <c r="A461" s="417"/>
      <c r="B461" s="417"/>
      <c r="C461" s="417"/>
      <c r="D461" s="417"/>
      <c r="E461" s="417"/>
      <c r="F461" s="417"/>
      <c r="G461" s="417"/>
      <c r="H461" s="417"/>
      <c r="I461" s="417"/>
    </row>
    <row r="462" spans="1:9" ht="18" customHeight="1">
      <c r="A462" s="417"/>
      <c r="B462" s="417"/>
      <c r="C462" s="417"/>
      <c r="D462" s="417"/>
      <c r="E462" s="417"/>
      <c r="F462" s="417"/>
      <c r="G462" s="417"/>
      <c r="H462" s="417"/>
      <c r="I462" s="417"/>
    </row>
    <row r="463" spans="1:9" ht="12.75">
      <c r="A463" s="406" t="s">
        <v>949</v>
      </c>
      <c r="B463" s="406"/>
      <c r="C463" s="406"/>
      <c r="D463" s="406"/>
      <c r="E463" s="406"/>
      <c r="F463" s="406"/>
      <c r="G463" s="406"/>
      <c r="H463" s="406"/>
      <c r="I463" s="406"/>
    </row>
    <row r="464" spans="1:9" ht="12.75">
      <c r="A464" s="406"/>
      <c r="B464" s="406"/>
      <c r="C464" s="406"/>
      <c r="D464" s="406"/>
      <c r="E464" s="406"/>
      <c r="F464" s="406"/>
      <c r="G464" s="406"/>
      <c r="H464" s="406"/>
      <c r="I464" s="406"/>
    </row>
    <row r="465" spans="1:9" ht="12.75">
      <c r="A465" s="406"/>
      <c r="B465" s="406"/>
      <c r="C465" s="406"/>
      <c r="D465" s="406"/>
      <c r="E465" s="406"/>
      <c r="F465" s="406"/>
      <c r="G465" s="406"/>
      <c r="H465" s="406"/>
      <c r="I465" s="406"/>
    </row>
    <row r="466" spans="1:9" ht="12.75">
      <c r="A466" s="406"/>
      <c r="B466" s="406"/>
      <c r="C466" s="406"/>
      <c r="D466" s="406"/>
      <c r="E466" s="406"/>
      <c r="F466" s="406"/>
      <c r="G466" s="406"/>
      <c r="H466" s="406"/>
      <c r="I466" s="406"/>
    </row>
    <row r="467" spans="1:9" ht="12.75">
      <c r="A467" s="406"/>
      <c r="B467" s="406"/>
      <c r="C467" s="406"/>
      <c r="D467" s="406"/>
      <c r="E467" s="406"/>
      <c r="F467" s="406"/>
      <c r="G467" s="406"/>
      <c r="H467" s="406"/>
      <c r="I467" s="406"/>
    </row>
    <row r="468" spans="1:9" ht="12.75">
      <c r="A468" s="406"/>
      <c r="B468" s="406"/>
      <c r="C468" s="406"/>
      <c r="D468" s="406"/>
      <c r="E468" s="406"/>
      <c r="F468" s="406"/>
      <c r="G468" s="406"/>
      <c r="H468" s="406"/>
      <c r="I468" s="406"/>
    </row>
    <row r="469" spans="1:3" ht="12.75">
      <c r="A469" s="2"/>
      <c r="C469" s="2"/>
    </row>
    <row r="470" spans="1:9" ht="12.75">
      <c r="A470" s="130" t="s">
        <v>189</v>
      </c>
      <c r="B470" s="131"/>
      <c r="C470" s="131"/>
      <c r="D470" s="131"/>
      <c r="E470" s="131"/>
      <c r="F470" s="131"/>
      <c r="G470" s="131"/>
      <c r="H470" s="131"/>
      <c r="I470" s="132"/>
    </row>
    <row r="471" spans="1:9" ht="12.75" customHeight="1">
      <c r="A471" s="414" t="s">
        <v>190</v>
      </c>
      <c r="B471" s="414"/>
      <c r="C471" s="414"/>
      <c r="D471" s="414"/>
      <c r="E471" s="414"/>
      <c r="F471" s="414"/>
      <c r="G471" s="414"/>
      <c r="H471" s="414"/>
      <c r="I471" s="414"/>
    </row>
    <row r="472" spans="1:9" ht="12.75">
      <c r="A472" s="414"/>
      <c r="B472" s="414"/>
      <c r="C472" s="414"/>
      <c r="D472" s="414"/>
      <c r="E472" s="414"/>
      <c r="F472" s="414"/>
      <c r="G472" s="414"/>
      <c r="H472" s="414"/>
      <c r="I472" s="414"/>
    </row>
    <row r="473" spans="1:9" ht="12.75">
      <c r="A473" s="414"/>
      <c r="B473" s="414"/>
      <c r="C473" s="414"/>
      <c r="D473" s="414"/>
      <c r="E473" s="414"/>
      <c r="F473" s="414"/>
      <c r="G473" s="414"/>
      <c r="H473" s="414"/>
      <c r="I473" s="414"/>
    </row>
    <row r="474" spans="1:9" ht="12.75">
      <c r="A474" s="414"/>
      <c r="B474" s="414"/>
      <c r="C474" s="414"/>
      <c r="D474" s="414"/>
      <c r="E474" s="414"/>
      <c r="F474" s="414"/>
      <c r="G474" s="414"/>
      <c r="H474" s="414"/>
      <c r="I474" s="414"/>
    </row>
    <row r="475" spans="1:9" ht="12.75" customHeight="1">
      <c r="A475" s="414" t="s">
        <v>191</v>
      </c>
      <c r="B475" s="414"/>
      <c r="C475" s="414"/>
      <c r="D475" s="414"/>
      <c r="E475" s="414"/>
      <c r="F475" s="414"/>
      <c r="G475" s="414"/>
      <c r="H475" s="414"/>
      <c r="I475" s="414"/>
    </row>
    <row r="476" spans="1:9" ht="12.75">
      <c r="A476" s="414"/>
      <c r="B476" s="414"/>
      <c r="C476" s="414"/>
      <c r="D476" s="414"/>
      <c r="E476" s="414"/>
      <c r="F476" s="414"/>
      <c r="G476" s="414"/>
      <c r="H476" s="414"/>
      <c r="I476" s="414"/>
    </row>
    <row r="477" spans="1:9" ht="12.75">
      <c r="A477" s="414"/>
      <c r="B477" s="414"/>
      <c r="C477" s="414"/>
      <c r="D477" s="414"/>
      <c r="E477" s="414"/>
      <c r="F477" s="414"/>
      <c r="G477" s="414"/>
      <c r="H477" s="414"/>
      <c r="I477" s="414"/>
    </row>
    <row r="478" spans="1:9" ht="12.75" customHeight="1">
      <c r="A478" s="415" t="s">
        <v>192</v>
      </c>
      <c r="B478" s="415"/>
      <c r="C478" s="415"/>
      <c r="D478" s="415"/>
      <c r="E478" s="415"/>
      <c r="F478" s="415"/>
      <c r="G478" s="415"/>
      <c r="H478" s="415"/>
      <c r="I478" s="415"/>
    </row>
    <row r="479" spans="1:9" ht="12.75" customHeight="1">
      <c r="A479" s="415"/>
      <c r="B479" s="415"/>
      <c r="C479" s="415"/>
      <c r="D479" s="415"/>
      <c r="E479" s="415"/>
      <c r="F479" s="415"/>
      <c r="G479" s="415"/>
      <c r="H479" s="415"/>
      <c r="I479" s="415"/>
    </row>
    <row r="480" spans="1:9" ht="13.5" customHeight="1">
      <c r="A480" s="415"/>
      <c r="B480" s="415"/>
      <c r="C480" s="415"/>
      <c r="D480" s="415"/>
      <c r="E480" s="415"/>
      <c r="F480" s="415"/>
      <c r="G480" s="415"/>
      <c r="H480" s="415"/>
      <c r="I480" s="415"/>
    </row>
    <row r="481" spans="1:9" ht="12.75">
      <c r="A481" s="133"/>
      <c r="B481" s="134"/>
      <c r="C481" s="133"/>
      <c r="D481" s="134"/>
      <c r="E481" s="134"/>
      <c r="F481" s="134"/>
      <c r="G481" s="134"/>
      <c r="H481" s="134"/>
      <c r="I481" s="134"/>
    </row>
  </sheetData>
  <sheetProtection password="9F76" sheet="1" objects="1" scenarios="1" formatCells="0" formatColumns="0" formatRows="0" insertColumns="0" insertRows="0" insertHyperlinks="0" deleteRows="0" sort="0" autoFilter="0"/>
  <mergeCells count="268">
    <mergeCell ref="A471:I474"/>
    <mergeCell ref="A475:I477"/>
    <mergeCell ref="A478:I480"/>
    <mergeCell ref="A443:I448"/>
    <mergeCell ref="A450:I450"/>
    <mergeCell ref="A451:I456"/>
    <mergeCell ref="A458:I458"/>
    <mergeCell ref="A459:I462"/>
    <mergeCell ref="A463:I468"/>
    <mergeCell ref="A437:I439"/>
    <mergeCell ref="A440:C440"/>
    <mergeCell ref="E440:I440"/>
    <mergeCell ref="A441:C441"/>
    <mergeCell ref="E441:I441"/>
    <mergeCell ref="A442:C442"/>
    <mergeCell ref="E442:I442"/>
    <mergeCell ref="A411:I412"/>
    <mergeCell ref="A413:I418"/>
    <mergeCell ref="A420:I421"/>
    <mergeCell ref="A422:I427"/>
    <mergeCell ref="A429:I429"/>
    <mergeCell ref="A430:I435"/>
    <mergeCell ref="A383:I383"/>
    <mergeCell ref="A385:I385"/>
    <mergeCell ref="A386:I391"/>
    <mergeCell ref="A393:I393"/>
    <mergeCell ref="A394:I399"/>
    <mergeCell ref="A401:I403"/>
    <mergeCell ref="A355:I360"/>
    <mergeCell ref="A362:I364"/>
    <mergeCell ref="A365:I370"/>
    <mergeCell ref="A372:I374"/>
    <mergeCell ref="A375:I380"/>
    <mergeCell ref="A382:I382"/>
    <mergeCell ref="A330:I335"/>
    <mergeCell ref="A337:I338"/>
    <mergeCell ref="A339:I344"/>
    <mergeCell ref="A346:I346"/>
    <mergeCell ref="A347:I352"/>
    <mergeCell ref="A354:I354"/>
    <mergeCell ref="A312:I312"/>
    <mergeCell ref="A313:I313"/>
    <mergeCell ref="A314:I319"/>
    <mergeCell ref="A321:I321"/>
    <mergeCell ref="A322:I327"/>
    <mergeCell ref="A329:I329"/>
    <mergeCell ref="A309:A310"/>
    <mergeCell ref="B309:B310"/>
    <mergeCell ref="C309:C310"/>
    <mergeCell ref="D309:E310"/>
    <mergeCell ref="F309:G310"/>
    <mergeCell ref="H309:I310"/>
    <mergeCell ref="A306:A308"/>
    <mergeCell ref="B306:B308"/>
    <mergeCell ref="C306:C308"/>
    <mergeCell ref="D306:E308"/>
    <mergeCell ref="F306:G308"/>
    <mergeCell ref="H306:I308"/>
    <mergeCell ref="D304:E304"/>
    <mergeCell ref="F304:G304"/>
    <mergeCell ref="H304:I304"/>
    <mergeCell ref="D305:E305"/>
    <mergeCell ref="F305:G305"/>
    <mergeCell ref="H305:I305"/>
    <mergeCell ref="D302:E302"/>
    <mergeCell ref="F302:G302"/>
    <mergeCell ref="H302:I302"/>
    <mergeCell ref="D303:E303"/>
    <mergeCell ref="F303:G303"/>
    <mergeCell ref="H303:I303"/>
    <mergeCell ref="D300:E300"/>
    <mergeCell ref="F300:G300"/>
    <mergeCell ref="H300:I300"/>
    <mergeCell ref="D301:E301"/>
    <mergeCell ref="F301:G301"/>
    <mergeCell ref="H301:I301"/>
    <mergeCell ref="D298:E298"/>
    <mergeCell ref="F298:G298"/>
    <mergeCell ref="H298:I298"/>
    <mergeCell ref="D299:E299"/>
    <mergeCell ref="F299:G299"/>
    <mergeCell ref="H299:I299"/>
    <mergeCell ref="D296:E296"/>
    <mergeCell ref="F296:G296"/>
    <mergeCell ref="H296:I296"/>
    <mergeCell ref="D297:E297"/>
    <mergeCell ref="F297:G297"/>
    <mergeCell ref="H297:I297"/>
    <mergeCell ref="D294:E294"/>
    <mergeCell ref="F294:G294"/>
    <mergeCell ref="H294:I294"/>
    <mergeCell ref="D295:E295"/>
    <mergeCell ref="F295:G295"/>
    <mergeCell ref="H295:I295"/>
    <mergeCell ref="D292:E292"/>
    <mergeCell ref="F292:G292"/>
    <mergeCell ref="H292:I292"/>
    <mergeCell ref="D293:E293"/>
    <mergeCell ref="F293:G293"/>
    <mergeCell ref="H293:I293"/>
    <mergeCell ref="D290:E290"/>
    <mergeCell ref="F290:G290"/>
    <mergeCell ref="H290:I290"/>
    <mergeCell ref="D291:E291"/>
    <mergeCell ref="F291:G291"/>
    <mergeCell ref="H291:I291"/>
    <mergeCell ref="D283:E283"/>
    <mergeCell ref="D284:E284"/>
    <mergeCell ref="D285:E285"/>
    <mergeCell ref="D286:E286"/>
    <mergeCell ref="A288:C289"/>
    <mergeCell ref="D288:D289"/>
    <mergeCell ref="G273:H273"/>
    <mergeCell ref="A275:A286"/>
    <mergeCell ref="D275:E275"/>
    <mergeCell ref="D276:E276"/>
    <mergeCell ref="D277:E277"/>
    <mergeCell ref="D278:E278"/>
    <mergeCell ref="D279:E279"/>
    <mergeCell ref="D280:E280"/>
    <mergeCell ref="D281:E281"/>
    <mergeCell ref="D282:E282"/>
    <mergeCell ref="G267:H267"/>
    <mergeCell ref="G268:H268"/>
    <mergeCell ref="G269:H269"/>
    <mergeCell ref="G270:H270"/>
    <mergeCell ref="G271:H271"/>
    <mergeCell ref="G272:H272"/>
    <mergeCell ref="A244:I244"/>
    <mergeCell ref="A245:I250"/>
    <mergeCell ref="A256:I258"/>
    <mergeCell ref="A260:I260"/>
    <mergeCell ref="A262:A273"/>
    <mergeCell ref="G262:H262"/>
    <mergeCell ref="G263:H263"/>
    <mergeCell ref="G264:H264"/>
    <mergeCell ref="G265:H265"/>
    <mergeCell ref="G266:H266"/>
    <mergeCell ref="A220:I220"/>
    <mergeCell ref="A221:I226"/>
    <mergeCell ref="A228:I228"/>
    <mergeCell ref="A229:I234"/>
    <mergeCell ref="A236:I236"/>
    <mergeCell ref="A237:I242"/>
    <mergeCell ref="A198:I199"/>
    <mergeCell ref="A201:I202"/>
    <mergeCell ref="A203:I208"/>
    <mergeCell ref="A210:I210"/>
    <mergeCell ref="A211:I216"/>
    <mergeCell ref="A218:I219"/>
    <mergeCell ref="A174:I176"/>
    <mergeCell ref="A178:I179"/>
    <mergeCell ref="A180:I185"/>
    <mergeCell ref="A187:I187"/>
    <mergeCell ref="A188:I193"/>
    <mergeCell ref="A196:I197"/>
    <mergeCell ref="A154:I154"/>
    <mergeCell ref="A155:I160"/>
    <mergeCell ref="A162:I162"/>
    <mergeCell ref="A163:I168"/>
    <mergeCell ref="A170:I170"/>
    <mergeCell ref="A171:G171"/>
    <mergeCell ref="H171:I171"/>
    <mergeCell ref="A129:I129"/>
    <mergeCell ref="A130:I135"/>
    <mergeCell ref="A137:I138"/>
    <mergeCell ref="A139:I144"/>
    <mergeCell ref="A146:I146"/>
    <mergeCell ref="A147:I152"/>
    <mergeCell ref="A103:I105"/>
    <mergeCell ref="A106:I111"/>
    <mergeCell ref="A113:I113"/>
    <mergeCell ref="A114:I119"/>
    <mergeCell ref="A121:I121"/>
    <mergeCell ref="A122:I127"/>
    <mergeCell ref="F89:I89"/>
    <mergeCell ref="C90:E90"/>
    <mergeCell ref="F90:I90"/>
    <mergeCell ref="A92:I95"/>
    <mergeCell ref="A97:I97"/>
    <mergeCell ref="A99:I101"/>
    <mergeCell ref="A77:I78"/>
    <mergeCell ref="A83:F83"/>
    <mergeCell ref="A85:B90"/>
    <mergeCell ref="C85:E86"/>
    <mergeCell ref="F85:I86"/>
    <mergeCell ref="C87:E87"/>
    <mergeCell ref="F87:I87"/>
    <mergeCell ref="C88:E88"/>
    <mergeCell ref="F88:I88"/>
    <mergeCell ref="C89:E89"/>
    <mergeCell ref="A70:I70"/>
    <mergeCell ref="A71:E71"/>
    <mergeCell ref="A72:I72"/>
    <mergeCell ref="A73:I74"/>
    <mergeCell ref="A75:I75"/>
    <mergeCell ref="A76:I76"/>
    <mergeCell ref="A67:B67"/>
    <mergeCell ref="C67:E67"/>
    <mergeCell ref="F67:I67"/>
    <mergeCell ref="C68:E68"/>
    <mergeCell ref="F68:I68"/>
    <mergeCell ref="C69:E69"/>
    <mergeCell ref="F69:I69"/>
    <mergeCell ref="A63:B63"/>
    <mergeCell ref="C63:E63"/>
    <mergeCell ref="F63:I63"/>
    <mergeCell ref="A64:B64"/>
    <mergeCell ref="C64:E65"/>
    <mergeCell ref="F64:I65"/>
    <mergeCell ref="A65:B66"/>
    <mergeCell ref="C66:E66"/>
    <mergeCell ref="F66:I66"/>
    <mergeCell ref="A58:B60"/>
    <mergeCell ref="C58:E58"/>
    <mergeCell ref="F58:I58"/>
    <mergeCell ref="C59:E59"/>
    <mergeCell ref="F59:I59"/>
    <mergeCell ref="C60:E61"/>
    <mergeCell ref="F60:I61"/>
    <mergeCell ref="A61:B61"/>
    <mergeCell ref="A55:B57"/>
    <mergeCell ref="C55:E55"/>
    <mergeCell ref="F55:I55"/>
    <mergeCell ref="C56:E56"/>
    <mergeCell ref="F56:I56"/>
    <mergeCell ref="C57:E57"/>
    <mergeCell ref="F57:I57"/>
    <mergeCell ref="A42:A48"/>
    <mergeCell ref="B42:I48"/>
    <mergeCell ref="A50:C50"/>
    <mergeCell ref="A52:F52"/>
    <mergeCell ref="G52:I52"/>
    <mergeCell ref="A54:B54"/>
    <mergeCell ref="C54:E54"/>
    <mergeCell ref="F54:I54"/>
    <mergeCell ref="A35:A40"/>
    <mergeCell ref="B35:B40"/>
    <mergeCell ref="C35:E37"/>
    <mergeCell ref="F35:I37"/>
    <mergeCell ref="C38:E39"/>
    <mergeCell ref="F38:I39"/>
    <mergeCell ref="C40:E40"/>
    <mergeCell ref="F40:I40"/>
    <mergeCell ref="B27:I27"/>
    <mergeCell ref="B29:C29"/>
    <mergeCell ref="E29:F29"/>
    <mergeCell ref="G29:I29"/>
    <mergeCell ref="A31:A33"/>
    <mergeCell ref="B31:I33"/>
    <mergeCell ref="B16:I16"/>
    <mergeCell ref="B17:I17"/>
    <mergeCell ref="B19:I19"/>
    <mergeCell ref="F21:I21"/>
    <mergeCell ref="F23:I23"/>
    <mergeCell ref="B25:I25"/>
    <mergeCell ref="E6:I6"/>
    <mergeCell ref="E7:I7"/>
    <mergeCell ref="B10:I10"/>
    <mergeCell ref="B12:I12"/>
    <mergeCell ref="B14:C14"/>
    <mergeCell ref="B15:I15"/>
    <mergeCell ref="B1:F1"/>
    <mergeCell ref="A2:I2"/>
    <mergeCell ref="B3:F3"/>
    <mergeCell ref="A4:B4"/>
    <mergeCell ref="D4:H4"/>
    <mergeCell ref="D5:H5"/>
  </mergeCells>
  <hyperlinks>
    <hyperlink ref="B27" r:id="rId1" display="www.stpmi.sk"/>
    <hyperlink ref="F35" r:id="rId2" display="www.stpmi.sk"/>
  </hyperlinks>
  <printOptions/>
  <pageMargins left="0" right="0" top="0.9840277777777777" bottom="0.9840277777777777"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tabColor indexed="10"/>
  </sheetPr>
  <dimension ref="A1:BB201"/>
  <sheetViews>
    <sheetView showGridLines="0" zoomScalePageLayoutView="0" workbookViewId="0" topLeftCell="A1">
      <selection activeCell="A7" sqref="A7"/>
    </sheetView>
  </sheetViews>
  <sheetFormatPr defaultColWidth="9.140625" defaultRowHeight="12.75"/>
  <cols>
    <col min="1" max="1" width="5.140625" style="161" customWidth="1"/>
    <col min="2" max="2" width="21.421875" style="162" customWidth="1"/>
    <col min="3" max="3" width="4.28125" style="163" customWidth="1"/>
    <col min="4" max="4" width="8.57421875" style="161" customWidth="1"/>
    <col min="5" max="5" width="12.8515625" style="161" customWidth="1"/>
    <col min="6" max="7" width="6.421875" style="161" customWidth="1"/>
    <col min="8" max="8" width="1.421875" style="161" customWidth="1"/>
    <col min="9" max="10" width="6.421875" style="161" customWidth="1"/>
    <col min="11" max="11" width="1.421875" style="161" customWidth="1"/>
    <col min="12" max="12" width="6.28125" style="161" customWidth="1"/>
    <col min="13" max="19" width="6.421875" style="161" customWidth="1"/>
    <col min="20" max="24" width="9.140625" style="244" customWidth="1"/>
    <col min="25" max="16384" width="9.140625" style="161" customWidth="1"/>
  </cols>
  <sheetData>
    <row r="1" spans="1:24" s="164" customFormat="1" ht="12.75" customHeight="1">
      <c r="A1" s="498" t="s">
        <v>908</v>
      </c>
      <c r="B1" s="498"/>
      <c r="C1" s="498"/>
      <c r="D1" s="498"/>
      <c r="E1" s="498"/>
      <c r="F1" s="498"/>
      <c r="G1" s="498"/>
      <c r="H1" s="498"/>
      <c r="I1" s="498"/>
      <c r="J1" s="498"/>
      <c r="K1" s="498"/>
      <c r="L1" s="498"/>
      <c r="M1" s="498"/>
      <c r="N1" s="498"/>
      <c r="O1" s="498"/>
      <c r="P1" s="498"/>
      <c r="Q1" s="498"/>
      <c r="R1" s="498"/>
      <c r="S1" s="498"/>
      <c r="T1" s="245"/>
      <c r="U1" s="245"/>
      <c r="V1" s="245"/>
      <c r="W1" s="245"/>
      <c r="X1" s="245"/>
    </row>
    <row r="2" spans="1:54" s="164" customFormat="1" ht="11.25">
      <c r="A2" s="253"/>
      <c r="B2" s="253"/>
      <c r="C2" s="253"/>
      <c r="D2" s="253"/>
      <c r="E2" s="253"/>
      <c r="L2" s="161"/>
      <c r="M2" s="161"/>
      <c r="N2" s="161"/>
      <c r="O2" s="161"/>
      <c r="P2" s="161"/>
      <c r="Q2" s="161"/>
      <c r="R2" s="161"/>
      <c r="S2" s="161"/>
      <c r="T2" s="244"/>
      <c r="U2" s="244"/>
      <c r="V2" s="244"/>
      <c r="W2" s="244"/>
      <c r="X2" s="244"/>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row>
    <row r="3" spans="1:19" ht="10.5" customHeight="1">
      <c r="A3" s="440" t="s">
        <v>909</v>
      </c>
      <c r="B3" s="440"/>
      <c r="C3" s="441"/>
      <c r="D3" s="441"/>
      <c r="E3" s="441"/>
      <c r="F3" s="441"/>
      <c r="G3" s="441"/>
      <c r="H3" s="441"/>
      <c r="I3" s="441"/>
      <c r="J3" s="441"/>
      <c r="K3" s="441"/>
      <c r="L3" s="441"/>
      <c r="M3" s="441"/>
      <c r="N3" s="441"/>
      <c r="O3" s="441"/>
      <c r="P3" s="441"/>
      <c r="Q3" s="441"/>
      <c r="R3" s="441"/>
      <c r="S3" s="441"/>
    </row>
    <row r="4" spans="1:19" ht="15.75">
      <c r="A4" s="440" t="s">
        <v>218</v>
      </c>
      <c r="B4" s="440"/>
      <c r="C4" s="428" t="str">
        <f>IF(ISBLANK(Ročná_správa!B12),"  ",Ročná_správa!B12)</f>
        <v>STP akciová spoločnosť Michalovce</v>
      </c>
      <c r="D4" s="428"/>
      <c r="E4" s="428"/>
      <c r="F4" s="428"/>
      <c r="G4" s="428"/>
      <c r="H4" s="428"/>
      <c r="I4" s="428"/>
      <c r="J4" s="428"/>
      <c r="K4" s="428"/>
      <c r="L4" s="428"/>
      <c r="M4" s="428"/>
      <c r="N4" s="428"/>
      <c r="O4" s="428"/>
      <c r="P4" s="428"/>
      <c r="Q4" s="428"/>
      <c r="R4" s="428"/>
      <c r="S4" s="428"/>
    </row>
    <row r="5" spans="1:19" ht="15.75">
      <c r="A5" s="442" t="s">
        <v>7</v>
      </c>
      <c r="B5" s="442"/>
      <c r="C5" s="428" t="str">
        <f>IF(ISBLANK(Ročná_správa!E6),"  ",Ročná_správa!E6)</f>
        <v>31650058</v>
      </c>
      <c r="D5" s="428"/>
      <c r="E5" s="428"/>
      <c r="F5" s="428"/>
      <c r="G5" s="428"/>
      <c r="H5" s="428"/>
      <c r="I5" s="428"/>
      <c r="J5" s="428"/>
      <c r="K5" s="428"/>
      <c r="L5" s="428"/>
      <c r="M5" s="428"/>
      <c r="N5" s="428"/>
      <c r="O5" s="428"/>
      <c r="P5" s="428"/>
      <c r="Q5" s="428"/>
      <c r="R5" s="428"/>
      <c r="S5" s="428"/>
    </row>
    <row r="6" spans="1:5" ht="11.25" customHeight="1">
      <c r="A6" s="166"/>
      <c r="B6" s="167"/>
      <c r="C6" s="168"/>
      <c r="D6" s="166"/>
      <c r="E6" s="166"/>
    </row>
    <row r="7" spans="1:19" ht="9.75" customHeight="1">
      <c r="A7" s="499" t="s">
        <v>902</v>
      </c>
      <c r="B7" s="499"/>
      <c r="C7" s="500"/>
      <c r="D7" s="500"/>
      <c r="E7" s="501"/>
      <c r="F7" s="500"/>
      <c r="G7" s="500"/>
      <c r="H7" s="500"/>
      <c r="I7" s="500"/>
      <c r="J7" s="500"/>
      <c r="K7" s="500"/>
      <c r="L7" s="500"/>
      <c r="M7" s="500"/>
      <c r="N7" s="500"/>
      <c r="O7" s="500"/>
      <c r="P7" s="500"/>
      <c r="Q7" s="500"/>
      <c r="R7" s="500"/>
      <c r="S7" s="500"/>
    </row>
    <row r="8" spans="1:19" ht="9.75" customHeight="1">
      <c r="A8" s="499"/>
      <c r="B8" s="499"/>
      <c r="C8" s="500"/>
      <c r="D8" s="500"/>
      <c r="E8" s="501"/>
      <c r="F8" s="500"/>
      <c r="G8" s="500"/>
      <c r="H8" s="500"/>
      <c r="I8" s="500"/>
      <c r="J8" s="500"/>
      <c r="K8" s="500"/>
      <c r="L8" s="500"/>
      <c r="M8" s="500"/>
      <c r="N8" s="500"/>
      <c r="O8" s="500"/>
      <c r="P8" s="500"/>
      <c r="Q8" s="500"/>
      <c r="R8" s="500"/>
      <c r="S8" s="500"/>
    </row>
    <row r="9" spans="1:19" ht="9.75">
      <c r="A9" s="502"/>
      <c r="B9" s="502"/>
      <c r="C9" s="503"/>
      <c r="D9" s="503"/>
      <c r="E9" s="247"/>
      <c r="F9" s="504"/>
      <c r="G9" s="504"/>
      <c r="H9" s="504"/>
      <c r="I9" s="504"/>
      <c r="J9" s="504"/>
      <c r="K9" s="504"/>
      <c r="L9" s="505"/>
      <c r="M9" s="505"/>
      <c r="N9" s="505"/>
      <c r="O9" s="505"/>
      <c r="P9" s="505"/>
      <c r="Q9" s="505"/>
      <c r="R9" s="505"/>
      <c r="S9" s="505"/>
    </row>
    <row r="10" spans="1:19" ht="9.75">
      <c r="A10" s="502"/>
      <c r="B10" s="502"/>
      <c r="C10" s="503"/>
      <c r="D10" s="503"/>
      <c r="E10" s="235"/>
      <c r="F10" s="504"/>
      <c r="G10" s="504"/>
      <c r="H10" s="504"/>
      <c r="I10" s="504"/>
      <c r="J10" s="504"/>
      <c r="K10" s="504"/>
      <c r="L10" s="505"/>
      <c r="M10" s="505"/>
      <c r="N10" s="505"/>
      <c r="O10" s="505"/>
      <c r="P10" s="505"/>
      <c r="Q10" s="505"/>
      <c r="R10" s="505"/>
      <c r="S10" s="505"/>
    </row>
    <row r="11" spans="1:19" ht="9.75">
      <c r="A11" s="502"/>
      <c r="B11" s="502"/>
      <c r="C11" s="503"/>
      <c r="D11" s="503"/>
      <c r="E11" s="247"/>
      <c r="F11" s="504"/>
      <c r="G11" s="504"/>
      <c r="H11" s="504"/>
      <c r="I11" s="504"/>
      <c r="J11" s="504"/>
      <c r="K11" s="504"/>
      <c r="L11" s="505"/>
      <c r="M11" s="505"/>
      <c r="N11" s="505"/>
      <c r="O11" s="505"/>
      <c r="P11" s="505"/>
      <c r="Q11" s="505"/>
      <c r="R11" s="505"/>
      <c r="S11" s="505"/>
    </row>
    <row r="12" spans="1:19" ht="9.75">
      <c r="A12" s="502"/>
      <c r="B12" s="502"/>
      <c r="C12" s="503"/>
      <c r="D12" s="503"/>
      <c r="E12" s="247"/>
      <c r="F12" s="504"/>
      <c r="G12" s="504"/>
      <c r="H12" s="504"/>
      <c r="I12" s="504"/>
      <c r="J12" s="504"/>
      <c r="K12" s="504"/>
      <c r="L12" s="505"/>
      <c r="M12" s="505"/>
      <c r="N12" s="505"/>
      <c r="O12" s="505"/>
      <c r="P12" s="505"/>
      <c r="Q12" s="505"/>
      <c r="R12" s="505"/>
      <c r="S12" s="505"/>
    </row>
    <row r="13" spans="1:19" ht="9.75">
      <c r="A13" s="502"/>
      <c r="B13" s="502"/>
      <c r="C13" s="503"/>
      <c r="D13" s="503"/>
      <c r="E13" s="235"/>
      <c r="F13" s="504"/>
      <c r="G13" s="504"/>
      <c r="H13" s="504"/>
      <c r="I13" s="504"/>
      <c r="J13" s="504"/>
      <c r="K13" s="504"/>
      <c r="L13" s="505"/>
      <c r="M13" s="505"/>
      <c r="N13" s="505"/>
      <c r="O13" s="505"/>
      <c r="P13" s="505"/>
      <c r="Q13" s="505"/>
      <c r="R13" s="505"/>
      <c r="S13" s="505"/>
    </row>
    <row r="14" spans="1:19" ht="9.75">
      <c r="A14" s="502"/>
      <c r="B14" s="502"/>
      <c r="C14" s="503"/>
      <c r="D14" s="503"/>
      <c r="E14" s="235"/>
      <c r="F14" s="504"/>
      <c r="G14" s="504"/>
      <c r="H14" s="504"/>
      <c r="I14" s="504"/>
      <c r="J14" s="504"/>
      <c r="K14" s="504"/>
      <c r="L14" s="505"/>
      <c r="M14" s="505"/>
      <c r="N14" s="505"/>
      <c r="O14" s="505"/>
      <c r="P14" s="505"/>
      <c r="Q14" s="505"/>
      <c r="R14" s="505"/>
      <c r="S14" s="505"/>
    </row>
    <row r="15" spans="1:19" ht="9.75">
      <c r="A15" s="502"/>
      <c r="B15" s="502"/>
      <c r="C15" s="503"/>
      <c r="D15" s="503"/>
      <c r="E15" s="235"/>
      <c r="F15" s="504"/>
      <c r="G15" s="504"/>
      <c r="H15" s="504"/>
      <c r="I15" s="504"/>
      <c r="J15" s="504"/>
      <c r="K15" s="504"/>
      <c r="L15" s="505"/>
      <c r="M15" s="505"/>
      <c r="N15" s="505"/>
      <c r="O15" s="505"/>
      <c r="P15" s="505"/>
      <c r="Q15" s="505"/>
      <c r="R15" s="505"/>
      <c r="S15" s="505"/>
    </row>
    <row r="16" spans="1:19" ht="9.75">
      <c r="A16" s="502"/>
      <c r="B16" s="502"/>
      <c r="C16" s="503"/>
      <c r="D16" s="503"/>
      <c r="E16" s="235"/>
      <c r="F16" s="504"/>
      <c r="G16" s="504"/>
      <c r="H16" s="504"/>
      <c r="I16" s="504"/>
      <c r="J16" s="504"/>
      <c r="K16" s="504"/>
      <c r="L16" s="505"/>
      <c r="M16" s="505"/>
      <c r="N16" s="505"/>
      <c r="O16" s="505"/>
      <c r="P16" s="505"/>
      <c r="Q16" s="505"/>
      <c r="R16" s="505"/>
      <c r="S16" s="505"/>
    </row>
    <row r="17" spans="1:19" ht="9.75">
      <c r="A17" s="502"/>
      <c r="B17" s="502"/>
      <c r="C17" s="503"/>
      <c r="D17" s="503"/>
      <c r="E17" s="235"/>
      <c r="F17" s="504"/>
      <c r="G17" s="504"/>
      <c r="H17" s="504"/>
      <c r="I17" s="504"/>
      <c r="J17" s="504"/>
      <c r="K17" s="504"/>
      <c r="L17" s="505"/>
      <c r="M17" s="505"/>
      <c r="N17" s="505"/>
      <c r="O17" s="505"/>
      <c r="P17" s="505"/>
      <c r="Q17" s="505"/>
      <c r="R17" s="505"/>
      <c r="S17" s="505"/>
    </row>
    <row r="18" spans="1:19" ht="9.75">
      <c r="A18" s="502"/>
      <c r="B18" s="502"/>
      <c r="C18" s="503"/>
      <c r="D18" s="503"/>
      <c r="E18" s="235"/>
      <c r="F18" s="504"/>
      <c r="G18" s="504"/>
      <c r="H18" s="504"/>
      <c r="I18" s="504"/>
      <c r="J18" s="504"/>
      <c r="K18" s="504"/>
      <c r="L18" s="505"/>
      <c r="M18" s="505"/>
      <c r="N18" s="505"/>
      <c r="O18" s="505"/>
      <c r="P18" s="505"/>
      <c r="Q18" s="505"/>
      <c r="R18" s="505"/>
      <c r="S18" s="505"/>
    </row>
    <row r="19" spans="1:19" ht="9.75">
      <c r="A19" s="502"/>
      <c r="B19" s="502"/>
      <c r="C19" s="503"/>
      <c r="D19" s="503"/>
      <c r="E19" s="235"/>
      <c r="F19" s="504"/>
      <c r="G19" s="504"/>
      <c r="H19" s="504"/>
      <c r="I19" s="504"/>
      <c r="J19" s="504"/>
      <c r="K19" s="504"/>
      <c r="L19" s="505"/>
      <c r="M19" s="505"/>
      <c r="N19" s="505"/>
      <c r="O19" s="505"/>
      <c r="P19" s="505"/>
      <c r="Q19" s="505"/>
      <c r="R19" s="505"/>
      <c r="S19" s="505"/>
    </row>
    <row r="20" spans="1:19" ht="9.75">
      <c r="A20" s="502"/>
      <c r="B20" s="502"/>
      <c r="C20" s="503"/>
      <c r="D20" s="503"/>
      <c r="E20" s="235"/>
      <c r="F20" s="504"/>
      <c r="G20" s="504"/>
      <c r="H20" s="504"/>
      <c r="I20" s="504"/>
      <c r="J20" s="504"/>
      <c r="K20" s="504"/>
      <c r="L20" s="505"/>
      <c r="M20" s="505"/>
      <c r="N20" s="505"/>
      <c r="O20" s="505"/>
      <c r="P20" s="505"/>
      <c r="Q20" s="505"/>
      <c r="R20" s="505"/>
      <c r="S20" s="505"/>
    </row>
    <row r="21" spans="1:19" ht="9.75">
      <c r="A21" s="502"/>
      <c r="B21" s="502"/>
      <c r="C21" s="503"/>
      <c r="D21" s="503"/>
      <c r="E21" s="247"/>
      <c r="F21" s="504"/>
      <c r="G21" s="504"/>
      <c r="H21" s="504"/>
      <c r="I21" s="504"/>
      <c r="J21" s="504"/>
      <c r="K21" s="504"/>
      <c r="L21" s="505"/>
      <c r="M21" s="505"/>
      <c r="N21" s="505"/>
      <c r="O21" s="505"/>
      <c r="P21" s="505"/>
      <c r="Q21" s="505"/>
      <c r="R21" s="505"/>
      <c r="S21" s="505"/>
    </row>
    <row r="22" spans="1:19" ht="9.75">
      <c r="A22" s="502"/>
      <c r="B22" s="502"/>
      <c r="C22" s="503"/>
      <c r="D22" s="503"/>
      <c r="E22" s="235"/>
      <c r="F22" s="504"/>
      <c r="G22" s="504"/>
      <c r="H22" s="504"/>
      <c r="I22" s="504"/>
      <c r="J22" s="504"/>
      <c r="K22" s="504"/>
      <c r="L22" s="505"/>
      <c r="M22" s="505"/>
      <c r="N22" s="505"/>
      <c r="O22" s="505"/>
      <c r="P22" s="505"/>
      <c r="Q22" s="505"/>
      <c r="R22" s="505"/>
      <c r="S22" s="505"/>
    </row>
    <row r="23" spans="1:19" ht="9.75">
      <c r="A23" s="502"/>
      <c r="B23" s="502"/>
      <c r="C23" s="503"/>
      <c r="D23" s="503"/>
      <c r="E23" s="235"/>
      <c r="F23" s="504"/>
      <c r="G23" s="504"/>
      <c r="H23" s="504"/>
      <c r="I23" s="504"/>
      <c r="J23" s="504"/>
      <c r="K23" s="504"/>
      <c r="L23" s="505"/>
      <c r="M23" s="505"/>
      <c r="N23" s="505"/>
      <c r="O23" s="505"/>
      <c r="P23" s="505"/>
      <c r="Q23" s="505"/>
      <c r="R23" s="505"/>
      <c r="S23" s="505"/>
    </row>
    <row r="24" spans="1:19" ht="9.75">
      <c r="A24" s="502"/>
      <c r="B24" s="502"/>
      <c r="C24" s="503"/>
      <c r="D24" s="503"/>
      <c r="E24" s="235"/>
      <c r="F24" s="504"/>
      <c r="G24" s="504"/>
      <c r="H24" s="504"/>
      <c r="I24" s="504"/>
      <c r="J24" s="504"/>
      <c r="K24" s="504"/>
      <c r="L24" s="505"/>
      <c r="M24" s="505"/>
      <c r="N24" s="505"/>
      <c r="O24" s="505"/>
      <c r="P24" s="505"/>
      <c r="Q24" s="505"/>
      <c r="R24" s="505"/>
      <c r="S24" s="505"/>
    </row>
    <row r="25" spans="1:19" ht="9.75">
      <c r="A25" s="502"/>
      <c r="B25" s="502"/>
      <c r="C25" s="503"/>
      <c r="D25" s="503"/>
      <c r="E25" s="235"/>
      <c r="F25" s="504"/>
      <c r="G25" s="504"/>
      <c r="H25" s="504"/>
      <c r="I25" s="504"/>
      <c r="J25" s="504"/>
      <c r="K25" s="504"/>
      <c r="L25" s="505"/>
      <c r="M25" s="505"/>
      <c r="N25" s="505"/>
      <c r="O25" s="505"/>
      <c r="P25" s="505"/>
      <c r="Q25" s="505"/>
      <c r="R25" s="505"/>
      <c r="S25" s="505"/>
    </row>
    <row r="26" spans="1:19" ht="9.75">
      <c r="A26" s="502"/>
      <c r="B26" s="502"/>
      <c r="C26" s="503"/>
      <c r="D26" s="503"/>
      <c r="E26" s="235"/>
      <c r="F26" s="504"/>
      <c r="G26" s="504"/>
      <c r="H26" s="504"/>
      <c r="I26" s="504"/>
      <c r="J26" s="504"/>
      <c r="K26" s="504"/>
      <c r="L26" s="505"/>
      <c r="M26" s="505"/>
      <c r="N26" s="505"/>
      <c r="O26" s="505"/>
      <c r="P26" s="505"/>
      <c r="Q26" s="505"/>
      <c r="R26" s="505"/>
      <c r="S26" s="505"/>
    </row>
    <row r="27" spans="1:19" ht="9.75">
      <c r="A27" s="502"/>
      <c r="B27" s="502"/>
      <c r="C27" s="503"/>
      <c r="D27" s="503"/>
      <c r="E27" s="235"/>
      <c r="F27" s="504"/>
      <c r="G27" s="504"/>
      <c r="H27" s="504"/>
      <c r="I27" s="504"/>
      <c r="J27" s="504"/>
      <c r="K27" s="504"/>
      <c r="L27" s="505"/>
      <c r="M27" s="505"/>
      <c r="N27" s="505"/>
      <c r="O27" s="505"/>
      <c r="P27" s="505"/>
      <c r="Q27" s="505"/>
      <c r="R27" s="505"/>
      <c r="S27" s="505"/>
    </row>
    <row r="28" spans="1:19" ht="9.75">
      <c r="A28" s="502"/>
      <c r="B28" s="502"/>
      <c r="C28" s="503"/>
      <c r="D28" s="503"/>
      <c r="E28" s="235"/>
      <c r="F28" s="504"/>
      <c r="G28" s="504"/>
      <c r="H28" s="504"/>
      <c r="I28" s="504"/>
      <c r="J28" s="504"/>
      <c r="K28" s="504"/>
      <c r="L28" s="505"/>
      <c r="M28" s="505"/>
      <c r="N28" s="505"/>
      <c r="O28" s="505"/>
      <c r="P28" s="505"/>
      <c r="Q28" s="505"/>
      <c r="R28" s="505"/>
      <c r="S28" s="505"/>
    </row>
    <row r="29" spans="1:19" ht="9.75">
      <c r="A29" s="502"/>
      <c r="B29" s="502"/>
      <c r="C29" s="503"/>
      <c r="D29" s="503"/>
      <c r="E29" s="235"/>
      <c r="F29" s="504"/>
      <c r="G29" s="504"/>
      <c r="H29" s="504"/>
      <c r="I29" s="504"/>
      <c r="J29" s="504"/>
      <c r="K29" s="504"/>
      <c r="L29" s="505"/>
      <c r="M29" s="505"/>
      <c r="N29" s="505"/>
      <c r="O29" s="505"/>
      <c r="P29" s="505"/>
      <c r="Q29" s="505"/>
      <c r="R29" s="505"/>
      <c r="S29" s="505"/>
    </row>
    <row r="30" spans="1:19" ht="9.75">
      <c r="A30" s="502"/>
      <c r="B30" s="502"/>
      <c r="C30" s="503"/>
      <c r="D30" s="503"/>
      <c r="E30" s="235"/>
      <c r="F30" s="504"/>
      <c r="G30" s="504"/>
      <c r="H30" s="504"/>
      <c r="I30" s="504"/>
      <c r="J30" s="504"/>
      <c r="K30" s="504"/>
      <c r="L30" s="505"/>
      <c r="M30" s="505"/>
      <c r="N30" s="505"/>
      <c r="O30" s="505"/>
      <c r="P30" s="505"/>
      <c r="Q30" s="505"/>
      <c r="R30" s="505"/>
      <c r="S30" s="505"/>
    </row>
    <row r="31" spans="1:19" ht="12.75" customHeight="1">
      <c r="A31" s="502"/>
      <c r="B31" s="502"/>
      <c r="C31" s="503"/>
      <c r="D31" s="503"/>
      <c r="E31" s="247"/>
      <c r="F31" s="504"/>
      <c r="G31" s="504"/>
      <c r="H31" s="504"/>
      <c r="I31" s="504"/>
      <c r="J31" s="504"/>
      <c r="K31" s="504"/>
      <c r="L31" s="505"/>
      <c r="M31" s="505"/>
      <c r="N31" s="505"/>
      <c r="O31" s="505"/>
      <c r="P31" s="505"/>
      <c r="Q31" s="505"/>
      <c r="R31" s="505"/>
      <c r="S31" s="505"/>
    </row>
    <row r="32" spans="1:19" ht="12.75" customHeight="1">
      <c r="A32" s="502"/>
      <c r="B32" s="502"/>
      <c r="C32" s="503"/>
      <c r="D32" s="503"/>
      <c r="E32" s="235"/>
      <c r="F32" s="504"/>
      <c r="G32" s="504"/>
      <c r="H32" s="504"/>
      <c r="I32" s="504"/>
      <c r="J32" s="504"/>
      <c r="K32" s="504"/>
      <c r="L32" s="505"/>
      <c r="M32" s="505"/>
      <c r="N32" s="505"/>
      <c r="O32" s="505"/>
      <c r="P32" s="505"/>
      <c r="Q32" s="505"/>
      <c r="R32" s="505"/>
      <c r="S32" s="505"/>
    </row>
    <row r="33" spans="1:19" ht="12.75" customHeight="1">
      <c r="A33" s="502"/>
      <c r="B33" s="502"/>
      <c r="C33" s="503"/>
      <c r="D33" s="503"/>
      <c r="E33" s="235"/>
      <c r="F33" s="504"/>
      <c r="G33" s="504"/>
      <c r="H33" s="504"/>
      <c r="I33" s="504"/>
      <c r="J33" s="504"/>
      <c r="K33" s="504"/>
      <c r="L33" s="505"/>
      <c r="M33" s="505"/>
      <c r="N33" s="505"/>
      <c r="O33" s="505"/>
      <c r="P33" s="505"/>
      <c r="Q33" s="505"/>
      <c r="R33" s="505"/>
      <c r="S33" s="505"/>
    </row>
    <row r="34" spans="1:19" ht="9.75">
      <c r="A34" s="502"/>
      <c r="B34" s="502"/>
      <c r="C34" s="503"/>
      <c r="D34" s="503"/>
      <c r="E34" s="235"/>
      <c r="F34" s="504"/>
      <c r="G34" s="504"/>
      <c r="H34" s="504"/>
      <c r="I34" s="504"/>
      <c r="J34" s="504"/>
      <c r="K34" s="504"/>
      <c r="L34" s="505"/>
      <c r="M34" s="505"/>
      <c r="N34" s="505"/>
      <c r="O34" s="505"/>
      <c r="P34" s="505"/>
      <c r="Q34" s="505"/>
      <c r="R34" s="505"/>
      <c r="S34" s="505"/>
    </row>
    <row r="35" spans="1:19" ht="12.75" customHeight="1">
      <c r="A35" s="502"/>
      <c r="B35" s="502"/>
      <c r="C35" s="503"/>
      <c r="D35" s="503"/>
      <c r="E35" s="235"/>
      <c r="F35" s="504"/>
      <c r="G35" s="504"/>
      <c r="H35" s="504"/>
      <c r="I35" s="504"/>
      <c r="J35" s="504"/>
      <c r="K35" s="504"/>
      <c r="L35" s="505"/>
      <c r="M35" s="505"/>
      <c r="N35" s="505"/>
      <c r="O35" s="505"/>
      <c r="P35" s="505"/>
      <c r="Q35" s="505"/>
      <c r="R35" s="505"/>
      <c r="S35" s="505"/>
    </row>
    <row r="36" spans="1:19" ht="12.75" customHeight="1">
      <c r="A36" s="502"/>
      <c r="B36" s="502"/>
      <c r="C36" s="503"/>
      <c r="D36" s="503"/>
      <c r="E36" s="235"/>
      <c r="F36" s="504"/>
      <c r="G36" s="504"/>
      <c r="H36" s="504"/>
      <c r="I36" s="504"/>
      <c r="J36" s="504"/>
      <c r="K36" s="504"/>
      <c r="L36" s="505"/>
      <c r="M36" s="505"/>
      <c r="N36" s="505"/>
      <c r="O36" s="505"/>
      <c r="P36" s="505"/>
      <c r="Q36" s="505"/>
      <c r="R36" s="505"/>
      <c r="S36" s="505"/>
    </row>
    <row r="37" spans="1:19" ht="12.75" customHeight="1">
      <c r="A37" s="502"/>
      <c r="B37" s="502"/>
      <c r="C37" s="503"/>
      <c r="D37" s="503"/>
      <c r="E37" s="235"/>
      <c r="F37" s="504"/>
      <c r="G37" s="504"/>
      <c r="H37" s="504"/>
      <c r="I37" s="504"/>
      <c r="J37" s="504"/>
      <c r="K37" s="504"/>
      <c r="L37" s="505"/>
      <c r="M37" s="505"/>
      <c r="N37" s="505"/>
      <c r="O37" s="505"/>
      <c r="P37" s="505"/>
      <c r="Q37" s="505"/>
      <c r="R37" s="505"/>
      <c r="S37" s="505"/>
    </row>
    <row r="38" spans="1:19" ht="12.75" customHeight="1">
      <c r="A38" s="502"/>
      <c r="B38" s="502"/>
      <c r="C38" s="503"/>
      <c r="D38" s="503"/>
      <c r="E38" s="235"/>
      <c r="F38" s="504"/>
      <c r="G38" s="504"/>
      <c r="H38" s="504"/>
      <c r="I38" s="504"/>
      <c r="J38" s="504"/>
      <c r="K38" s="504"/>
      <c r="L38" s="505"/>
      <c r="M38" s="505"/>
      <c r="N38" s="505"/>
      <c r="O38" s="505"/>
      <c r="P38" s="505"/>
      <c r="Q38" s="505"/>
      <c r="R38" s="505"/>
      <c r="S38" s="505"/>
    </row>
    <row r="39" spans="1:19" ht="12.75" customHeight="1">
      <c r="A39" s="502"/>
      <c r="B39" s="502"/>
      <c r="C39" s="503"/>
      <c r="D39" s="503"/>
      <c r="E39" s="235"/>
      <c r="F39" s="504"/>
      <c r="G39" s="504"/>
      <c r="H39" s="504"/>
      <c r="I39" s="504"/>
      <c r="J39" s="504"/>
      <c r="K39" s="504"/>
      <c r="L39" s="505"/>
      <c r="M39" s="505"/>
      <c r="N39" s="505"/>
      <c r="O39" s="505"/>
      <c r="P39" s="505"/>
      <c r="Q39" s="505"/>
      <c r="R39" s="505"/>
      <c r="S39" s="505"/>
    </row>
    <row r="40" spans="1:19" ht="12.75" customHeight="1">
      <c r="A40" s="502"/>
      <c r="B40" s="502"/>
      <c r="C40" s="503"/>
      <c r="D40" s="503"/>
      <c r="E40" s="247"/>
      <c r="F40" s="504"/>
      <c r="G40" s="504"/>
      <c r="H40" s="504"/>
      <c r="I40" s="504"/>
      <c r="J40" s="504"/>
      <c r="K40" s="504"/>
      <c r="L40" s="505"/>
      <c r="M40" s="505"/>
      <c r="N40" s="505"/>
      <c r="O40" s="505"/>
      <c r="P40" s="505"/>
      <c r="Q40" s="505"/>
      <c r="R40" s="505"/>
      <c r="S40" s="505"/>
    </row>
    <row r="41" spans="1:19" ht="12.75" customHeight="1">
      <c r="A41" s="502"/>
      <c r="B41" s="502"/>
      <c r="C41" s="503"/>
      <c r="D41" s="503"/>
      <c r="E41" s="247"/>
      <c r="F41" s="504"/>
      <c r="G41" s="504"/>
      <c r="H41" s="504"/>
      <c r="I41" s="504"/>
      <c r="J41" s="504"/>
      <c r="K41" s="504"/>
      <c r="L41" s="505"/>
      <c r="M41" s="505"/>
      <c r="N41" s="505"/>
      <c r="O41" s="505"/>
      <c r="P41" s="505"/>
      <c r="Q41" s="505"/>
      <c r="R41" s="505"/>
      <c r="S41" s="505"/>
    </row>
    <row r="42" spans="1:19" ht="12.75" customHeight="1">
      <c r="A42" s="502"/>
      <c r="B42" s="502"/>
      <c r="C42" s="503"/>
      <c r="D42" s="503"/>
      <c r="E42" s="235"/>
      <c r="F42" s="504"/>
      <c r="G42" s="504"/>
      <c r="H42" s="504"/>
      <c r="I42" s="504"/>
      <c r="J42" s="504"/>
      <c r="K42" s="504"/>
      <c r="L42" s="505"/>
      <c r="M42" s="505"/>
      <c r="N42" s="505"/>
      <c r="O42" s="505"/>
      <c r="P42" s="505"/>
      <c r="Q42" s="505"/>
      <c r="R42" s="505"/>
      <c r="S42" s="505"/>
    </row>
    <row r="43" spans="1:19" ht="12.75" customHeight="1">
      <c r="A43" s="502"/>
      <c r="B43" s="502"/>
      <c r="C43" s="503"/>
      <c r="D43" s="503"/>
      <c r="E43" s="235"/>
      <c r="F43" s="504"/>
      <c r="G43" s="504"/>
      <c r="H43" s="504"/>
      <c r="I43" s="504"/>
      <c r="J43" s="504"/>
      <c r="K43" s="504"/>
      <c r="L43" s="505"/>
      <c r="M43" s="505"/>
      <c r="N43" s="505"/>
      <c r="O43" s="505"/>
      <c r="P43" s="505"/>
      <c r="Q43" s="505"/>
      <c r="R43" s="505"/>
      <c r="S43" s="505"/>
    </row>
    <row r="44" spans="1:19" ht="12.75" customHeight="1">
      <c r="A44" s="502"/>
      <c r="B44" s="502"/>
      <c r="C44" s="503"/>
      <c r="D44" s="503"/>
      <c r="E44" s="235"/>
      <c r="F44" s="504"/>
      <c r="G44" s="504"/>
      <c r="H44" s="504"/>
      <c r="I44" s="504"/>
      <c r="J44" s="504"/>
      <c r="K44" s="504"/>
      <c r="L44" s="505"/>
      <c r="M44" s="505"/>
      <c r="N44" s="505"/>
      <c r="O44" s="505"/>
      <c r="P44" s="505"/>
      <c r="Q44" s="505"/>
      <c r="R44" s="505"/>
      <c r="S44" s="505"/>
    </row>
    <row r="45" spans="1:19" ht="12.75" customHeight="1">
      <c r="A45" s="502"/>
      <c r="B45" s="502"/>
      <c r="C45" s="503"/>
      <c r="D45" s="503"/>
      <c r="E45" s="235"/>
      <c r="F45" s="504"/>
      <c r="G45" s="504"/>
      <c r="H45" s="504"/>
      <c r="I45" s="504"/>
      <c r="J45" s="504"/>
      <c r="K45" s="504"/>
      <c r="L45" s="505"/>
      <c r="M45" s="505"/>
      <c r="N45" s="505"/>
      <c r="O45" s="505"/>
      <c r="P45" s="505"/>
      <c r="Q45" s="505"/>
      <c r="R45" s="505"/>
      <c r="S45" s="505"/>
    </row>
    <row r="46" spans="1:19" ht="12.75" customHeight="1">
      <c r="A46" s="502"/>
      <c r="B46" s="502"/>
      <c r="C46" s="503"/>
      <c r="D46" s="503"/>
      <c r="E46" s="235"/>
      <c r="F46" s="504"/>
      <c r="G46" s="504"/>
      <c r="H46" s="504"/>
      <c r="I46" s="504"/>
      <c r="J46" s="504"/>
      <c r="K46" s="504"/>
      <c r="L46" s="505"/>
      <c r="M46" s="505"/>
      <c r="N46" s="505"/>
      <c r="O46" s="505"/>
      <c r="P46" s="505"/>
      <c r="Q46" s="505"/>
      <c r="R46" s="505"/>
      <c r="S46" s="505"/>
    </row>
    <row r="47" spans="1:19" ht="12.75" customHeight="1">
      <c r="A47" s="502"/>
      <c r="B47" s="502"/>
      <c r="C47" s="503"/>
      <c r="D47" s="503"/>
      <c r="E47" s="235"/>
      <c r="F47" s="504"/>
      <c r="G47" s="504"/>
      <c r="H47" s="504"/>
      <c r="I47" s="504"/>
      <c r="J47" s="504"/>
      <c r="K47" s="504"/>
      <c r="L47" s="505"/>
      <c r="M47" s="505"/>
      <c r="N47" s="505"/>
      <c r="O47" s="505"/>
      <c r="P47" s="505"/>
      <c r="Q47" s="505"/>
      <c r="R47" s="505"/>
      <c r="S47" s="505"/>
    </row>
    <row r="48" spans="1:19" ht="12.75" customHeight="1">
      <c r="A48" s="502"/>
      <c r="B48" s="502"/>
      <c r="C48" s="503"/>
      <c r="D48" s="503"/>
      <c r="E48" s="235"/>
      <c r="F48" s="504"/>
      <c r="G48" s="504"/>
      <c r="H48" s="504"/>
      <c r="I48" s="504"/>
      <c r="J48" s="504"/>
      <c r="K48" s="504"/>
      <c r="L48" s="505"/>
      <c r="M48" s="505"/>
      <c r="N48" s="505"/>
      <c r="O48" s="505"/>
      <c r="P48" s="505"/>
      <c r="Q48" s="505"/>
      <c r="R48" s="505"/>
      <c r="S48" s="505"/>
    </row>
    <row r="49" spans="1:19" ht="12.75" customHeight="1">
      <c r="A49" s="502"/>
      <c r="B49" s="502"/>
      <c r="C49" s="503"/>
      <c r="D49" s="503"/>
      <c r="E49" s="247"/>
      <c r="F49" s="504"/>
      <c r="G49" s="504"/>
      <c r="H49" s="504"/>
      <c r="I49" s="504"/>
      <c r="J49" s="504"/>
      <c r="K49" s="504"/>
      <c r="L49" s="505"/>
      <c r="M49" s="505"/>
      <c r="N49" s="505"/>
      <c r="O49" s="505"/>
      <c r="P49" s="505"/>
      <c r="Q49" s="505"/>
      <c r="R49" s="505"/>
      <c r="S49" s="505"/>
    </row>
    <row r="50" spans="1:19" ht="9.75">
      <c r="A50" s="502"/>
      <c r="B50" s="502"/>
      <c r="C50" s="503"/>
      <c r="D50" s="503"/>
      <c r="E50" s="235"/>
      <c r="F50" s="504"/>
      <c r="G50" s="504"/>
      <c r="H50" s="504"/>
      <c r="I50" s="504"/>
      <c r="J50" s="504"/>
      <c r="K50" s="504"/>
      <c r="L50" s="505"/>
      <c r="M50" s="505"/>
      <c r="N50" s="505"/>
      <c r="O50" s="505"/>
      <c r="P50" s="505"/>
      <c r="Q50" s="505"/>
      <c r="R50" s="505"/>
      <c r="S50" s="505"/>
    </row>
    <row r="51" spans="1:19" ht="9.75">
      <c r="A51" s="502"/>
      <c r="B51" s="502"/>
      <c r="C51" s="503"/>
      <c r="D51" s="503"/>
      <c r="E51" s="235"/>
      <c r="F51" s="504"/>
      <c r="G51" s="504"/>
      <c r="H51" s="504"/>
      <c r="I51" s="504"/>
      <c r="J51" s="504"/>
      <c r="K51" s="504"/>
      <c r="L51" s="505"/>
      <c r="M51" s="505"/>
      <c r="N51" s="505"/>
      <c r="O51" s="505"/>
      <c r="P51" s="505"/>
      <c r="Q51" s="505"/>
      <c r="R51" s="505"/>
      <c r="S51" s="505"/>
    </row>
    <row r="52" spans="1:19" ht="9.75">
      <c r="A52" s="502"/>
      <c r="B52" s="502"/>
      <c r="C52" s="503"/>
      <c r="D52" s="503"/>
      <c r="E52" s="235"/>
      <c r="F52" s="504"/>
      <c r="G52" s="504"/>
      <c r="H52" s="504"/>
      <c r="I52" s="504"/>
      <c r="J52" s="504"/>
      <c r="K52" s="504"/>
      <c r="L52" s="505"/>
      <c r="M52" s="505"/>
      <c r="N52" s="505"/>
      <c r="O52" s="505"/>
      <c r="P52" s="505"/>
      <c r="Q52" s="505"/>
      <c r="R52" s="505"/>
      <c r="S52" s="505"/>
    </row>
    <row r="53" spans="1:19" ht="9.75">
      <c r="A53" s="502"/>
      <c r="B53" s="502"/>
      <c r="C53" s="503"/>
      <c r="D53" s="503"/>
      <c r="E53" s="235"/>
      <c r="F53" s="504"/>
      <c r="G53" s="504"/>
      <c r="H53" s="504"/>
      <c r="I53" s="504"/>
      <c r="J53" s="504"/>
      <c r="K53" s="504"/>
      <c r="L53" s="505"/>
      <c r="M53" s="505"/>
      <c r="N53" s="505"/>
      <c r="O53" s="505"/>
      <c r="P53" s="505"/>
      <c r="Q53" s="505"/>
      <c r="R53" s="505"/>
      <c r="S53" s="505"/>
    </row>
    <row r="54" spans="1:19" ht="12.75" customHeight="1">
      <c r="A54" s="502"/>
      <c r="B54" s="502"/>
      <c r="C54" s="503"/>
      <c r="D54" s="503"/>
      <c r="E54" s="235"/>
      <c r="F54" s="504"/>
      <c r="G54" s="504"/>
      <c r="H54" s="504"/>
      <c r="I54" s="504"/>
      <c r="J54" s="504"/>
      <c r="K54" s="504"/>
      <c r="L54" s="505"/>
      <c r="M54" s="505"/>
      <c r="N54" s="505"/>
      <c r="O54" s="505"/>
      <c r="P54" s="505"/>
      <c r="Q54" s="505"/>
      <c r="R54" s="505"/>
      <c r="S54" s="505"/>
    </row>
    <row r="55" spans="1:19" ht="12.75" customHeight="1">
      <c r="A55" s="502"/>
      <c r="B55" s="502"/>
      <c r="C55" s="503"/>
      <c r="D55" s="503"/>
      <c r="E55" s="235"/>
      <c r="F55" s="504"/>
      <c r="G55" s="504"/>
      <c r="H55" s="504"/>
      <c r="I55" s="504"/>
      <c r="J55" s="504"/>
      <c r="K55" s="504"/>
      <c r="L55" s="505"/>
      <c r="M55" s="505"/>
      <c r="N55" s="505"/>
      <c r="O55" s="505"/>
      <c r="P55" s="505"/>
      <c r="Q55" s="505"/>
      <c r="R55" s="505"/>
      <c r="S55" s="505"/>
    </row>
    <row r="56" spans="1:19" ht="12.75" customHeight="1">
      <c r="A56" s="502"/>
      <c r="B56" s="502"/>
      <c r="C56" s="503"/>
      <c r="D56" s="503"/>
      <c r="E56" s="247"/>
      <c r="F56" s="504"/>
      <c r="G56" s="504"/>
      <c r="H56" s="504"/>
      <c r="I56" s="504"/>
      <c r="J56" s="504"/>
      <c r="K56" s="504"/>
      <c r="L56" s="505"/>
      <c r="M56" s="505"/>
      <c r="N56" s="505"/>
      <c r="O56" s="505"/>
      <c r="P56" s="505"/>
      <c r="Q56" s="505"/>
      <c r="R56" s="505"/>
      <c r="S56" s="505"/>
    </row>
    <row r="57" spans="1:19" ht="12.75" customHeight="1">
      <c r="A57" s="502"/>
      <c r="B57" s="502"/>
      <c r="C57" s="503"/>
      <c r="D57" s="503"/>
      <c r="E57" s="235"/>
      <c r="F57" s="504"/>
      <c r="G57" s="504"/>
      <c r="H57" s="504"/>
      <c r="I57" s="504"/>
      <c r="J57" s="504"/>
      <c r="K57" s="504"/>
      <c r="L57" s="505"/>
      <c r="M57" s="505"/>
      <c r="N57" s="505"/>
      <c r="O57" s="505"/>
      <c r="P57" s="505"/>
      <c r="Q57" s="505"/>
      <c r="R57" s="505"/>
      <c r="S57" s="505"/>
    </row>
    <row r="58" spans="1:19" ht="12.75" customHeight="1">
      <c r="A58" s="502"/>
      <c r="B58" s="502"/>
      <c r="C58" s="503"/>
      <c r="D58" s="503"/>
      <c r="E58" s="235"/>
      <c r="F58" s="504"/>
      <c r="G58" s="504"/>
      <c r="H58" s="504"/>
      <c r="I58" s="504"/>
      <c r="J58" s="504"/>
      <c r="K58" s="504"/>
      <c r="L58" s="505"/>
      <c r="M58" s="505"/>
      <c r="N58" s="505"/>
      <c r="O58" s="505"/>
      <c r="P58" s="505"/>
      <c r="Q58" s="505"/>
      <c r="R58" s="505"/>
      <c r="S58" s="505"/>
    </row>
    <row r="59" spans="1:19" ht="12.75" customHeight="1">
      <c r="A59" s="502"/>
      <c r="B59" s="502"/>
      <c r="C59" s="503"/>
      <c r="D59" s="503"/>
      <c r="E59" s="235"/>
      <c r="F59" s="504"/>
      <c r="G59" s="504"/>
      <c r="H59" s="504"/>
      <c r="I59" s="504"/>
      <c r="J59" s="504"/>
      <c r="K59" s="504"/>
      <c r="L59" s="505"/>
      <c r="M59" s="505"/>
      <c r="N59" s="505"/>
      <c r="O59" s="505"/>
      <c r="P59" s="505"/>
      <c r="Q59" s="505"/>
      <c r="R59" s="505"/>
      <c r="S59" s="505"/>
    </row>
    <row r="60" spans="1:19" ht="12.75" customHeight="1">
      <c r="A60" s="502"/>
      <c r="B60" s="502"/>
      <c r="C60" s="503"/>
      <c r="D60" s="503"/>
      <c r="E60" s="235"/>
      <c r="F60" s="504"/>
      <c r="G60" s="504"/>
      <c r="H60" s="504"/>
      <c r="I60" s="504"/>
      <c r="J60" s="504"/>
      <c r="K60" s="504"/>
      <c r="L60" s="505"/>
      <c r="M60" s="505"/>
      <c r="N60" s="505"/>
      <c r="O60" s="505"/>
      <c r="P60" s="505"/>
      <c r="Q60" s="505"/>
      <c r="R60" s="505"/>
      <c r="S60" s="505"/>
    </row>
    <row r="61" spans="1:19" ht="12.75" customHeight="1">
      <c r="A61" s="502"/>
      <c r="B61" s="502"/>
      <c r="C61" s="503"/>
      <c r="D61" s="503"/>
      <c r="E61" s="235"/>
      <c r="F61" s="504"/>
      <c r="G61" s="504"/>
      <c r="H61" s="504"/>
      <c r="I61" s="504"/>
      <c r="J61" s="504"/>
      <c r="K61" s="504"/>
      <c r="L61" s="505"/>
      <c r="M61" s="505"/>
      <c r="N61" s="505"/>
      <c r="O61" s="505"/>
      <c r="P61" s="505"/>
      <c r="Q61" s="505"/>
      <c r="R61" s="505"/>
      <c r="S61" s="505"/>
    </row>
    <row r="62" spans="1:19" ht="12.75" customHeight="1">
      <c r="A62" s="502"/>
      <c r="B62" s="502"/>
      <c r="C62" s="503"/>
      <c r="D62" s="503"/>
      <c r="E62" s="235"/>
      <c r="F62" s="504"/>
      <c r="G62" s="504"/>
      <c r="H62" s="504"/>
      <c r="I62" s="504"/>
      <c r="J62" s="504"/>
      <c r="K62" s="504"/>
      <c r="L62" s="505"/>
      <c r="M62" s="505"/>
      <c r="N62" s="505"/>
      <c r="O62" s="505"/>
      <c r="P62" s="505"/>
      <c r="Q62" s="505"/>
      <c r="R62" s="505"/>
      <c r="S62" s="505"/>
    </row>
    <row r="63" spans="1:19" ht="12.75" customHeight="1">
      <c r="A63" s="502"/>
      <c r="B63" s="502"/>
      <c r="C63" s="503"/>
      <c r="D63" s="503"/>
      <c r="E63" s="235"/>
      <c r="F63" s="504"/>
      <c r="G63" s="504"/>
      <c r="H63" s="504"/>
      <c r="I63" s="504"/>
      <c r="J63" s="504"/>
      <c r="K63" s="504"/>
      <c r="L63" s="505"/>
      <c r="M63" s="505"/>
      <c r="N63" s="505"/>
      <c r="O63" s="505"/>
      <c r="P63" s="505"/>
      <c r="Q63" s="505"/>
      <c r="R63" s="505"/>
      <c r="S63" s="505"/>
    </row>
    <row r="64" spans="1:19" ht="12.75" customHeight="1">
      <c r="A64" s="502"/>
      <c r="B64" s="502"/>
      <c r="C64" s="503"/>
      <c r="D64" s="503"/>
      <c r="E64" s="247"/>
      <c r="F64" s="504"/>
      <c r="G64" s="504"/>
      <c r="H64" s="504"/>
      <c r="I64" s="504"/>
      <c r="J64" s="504"/>
      <c r="K64" s="504"/>
      <c r="L64" s="505"/>
      <c r="M64" s="505"/>
      <c r="N64" s="505"/>
      <c r="O64" s="505"/>
      <c r="P64" s="505"/>
      <c r="Q64" s="505"/>
      <c r="R64" s="505"/>
      <c r="S64" s="505"/>
    </row>
    <row r="65" spans="1:19" ht="12.75" customHeight="1">
      <c r="A65" s="502"/>
      <c r="B65" s="502"/>
      <c r="C65" s="503"/>
      <c r="D65" s="503"/>
      <c r="E65" s="235"/>
      <c r="F65" s="504"/>
      <c r="G65" s="504"/>
      <c r="H65" s="504"/>
      <c r="I65" s="504"/>
      <c r="J65" s="504"/>
      <c r="K65" s="504"/>
      <c r="L65" s="505"/>
      <c r="M65" s="505"/>
      <c r="N65" s="505"/>
      <c r="O65" s="505"/>
      <c r="P65" s="505"/>
      <c r="Q65" s="505"/>
      <c r="R65" s="505"/>
      <c r="S65" s="505"/>
    </row>
    <row r="66" spans="1:19" ht="12.75" customHeight="1">
      <c r="A66" s="502"/>
      <c r="B66" s="502"/>
      <c r="C66" s="503"/>
      <c r="D66" s="503"/>
      <c r="E66" s="235"/>
      <c r="F66" s="504"/>
      <c r="G66" s="504"/>
      <c r="H66" s="504"/>
      <c r="I66" s="504"/>
      <c r="J66" s="504"/>
      <c r="K66" s="504"/>
      <c r="L66" s="505"/>
      <c r="M66" s="505"/>
      <c r="N66" s="505"/>
      <c r="O66" s="505"/>
      <c r="P66" s="505"/>
      <c r="Q66" s="505"/>
      <c r="R66" s="505"/>
      <c r="S66" s="505"/>
    </row>
    <row r="67" spans="1:19" ht="12.75" customHeight="1">
      <c r="A67" s="502"/>
      <c r="B67" s="502"/>
      <c r="C67" s="503"/>
      <c r="D67" s="503"/>
      <c r="E67" s="235"/>
      <c r="F67" s="504"/>
      <c r="G67" s="504"/>
      <c r="H67" s="504"/>
      <c r="I67" s="504"/>
      <c r="J67" s="504"/>
      <c r="K67" s="504"/>
      <c r="L67" s="505"/>
      <c r="M67" s="505"/>
      <c r="N67" s="505"/>
      <c r="O67" s="505"/>
      <c r="P67" s="505"/>
      <c r="Q67" s="505"/>
      <c r="R67" s="505"/>
      <c r="S67" s="505"/>
    </row>
    <row r="68" spans="1:19" ht="12.75" customHeight="1">
      <c r="A68" s="502"/>
      <c r="B68" s="502"/>
      <c r="C68" s="503"/>
      <c r="D68" s="503"/>
      <c r="E68" s="235"/>
      <c r="F68" s="504"/>
      <c r="G68" s="504"/>
      <c r="H68" s="504"/>
      <c r="I68" s="504"/>
      <c r="J68" s="504"/>
      <c r="K68" s="504"/>
      <c r="L68" s="505"/>
      <c r="M68" s="505"/>
      <c r="N68" s="505"/>
      <c r="O68" s="505"/>
      <c r="P68" s="505"/>
      <c r="Q68" s="505"/>
      <c r="R68" s="505"/>
      <c r="S68" s="505"/>
    </row>
    <row r="69" spans="1:19" ht="12.75" customHeight="1">
      <c r="A69" s="502"/>
      <c r="B69" s="502"/>
      <c r="C69" s="503"/>
      <c r="D69" s="503"/>
      <c r="E69" s="235"/>
      <c r="F69" s="504"/>
      <c r="G69" s="504"/>
      <c r="H69" s="504"/>
      <c r="I69" s="504"/>
      <c r="J69" s="504"/>
      <c r="K69" s="504"/>
      <c r="L69" s="505"/>
      <c r="M69" s="505"/>
      <c r="N69" s="505"/>
      <c r="O69" s="505"/>
      <c r="P69" s="505"/>
      <c r="Q69" s="505"/>
      <c r="R69" s="505"/>
      <c r="S69" s="505"/>
    </row>
    <row r="70" spans="1:19" ht="12.75" customHeight="1">
      <c r="A70" s="502"/>
      <c r="B70" s="502"/>
      <c r="C70" s="503"/>
      <c r="D70" s="503"/>
      <c r="E70" s="247"/>
      <c r="F70" s="504"/>
      <c r="G70" s="504"/>
      <c r="H70" s="504"/>
      <c r="I70" s="504"/>
      <c r="J70" s="504"/>
      <c r="K70" s="504"/>
      <c r="L70" s="505"/>
      <c r="M70" s="505"/>
      <c r="N70" s="505"/>
      <c r="O70" s="505"/>
      <c r="P70" s="505"/>
      <c r="Q70" s="505"/>
      <c r="R70" s="505"/>
      <c r="S70" s="505"/>
    </row>
    <row r="71" spans="1:19" ht="9.75">
      <c r="A71" s="502"/>
      <c r="B71" s="502"/>
      <c r="C71" s="503"/>
      <c r="D71" s="503"/>
      <c r="E71" s="235"/>
      <c r="F71" s="504"/>
      <c r="G71" s="504"/>
      <c r="H71" s="504"/>
      <c r="I71" s="504"/>
      <c r="J71" s="504"/>
      <c r="K71" s="504"/>
      <c r="L71" s="505"/>
      <c r="M71" s="505"/>
      <c r="N71" s="505"/>
      <c r="O71" s="505"/>
      <c r="P71" s="505"/>
      <c r="Q71" s="505"/>
      <c r="R71" s="505"/>
      <c r="S71" s="505"/>
    </row>
    <row r="72" spans="1:19" ht="9.75">
      <c r="A72" s="502"/>
      <c r="B72" s="502"/>
      <c r="C72" s="503"/>
      <c r="D72" s="503"/>
      <c r="E72" s="235"/>
      <c r="F72" s="504"/>
      <c r="G72" s="504"/>
      <c r="H72" s="504"/>
      <c r="I72" s="504"/>
      <c r="J72" s="504"/>
      <c r="K72" s="504"/>
      <c r="L72" s="505"/>
      <c r="M72" s="505"/>
      <c r="N72" s="505"/>
      <c r="O72" s="505"/>
      <c r="P72" s="505"/>
      <c r="Q72" s="505"/>
      <c r="R72" s="505"/>
      <c r="S72" s="505"/>
    </row>
    <row r="73" spans="1:19" ht="12.75" customHeight="1">
      <c r="A73" s="502"/>
      <c r="B73" s="502"/>
      <c r="C73" s="503"/>
      <c r="D73" s="503"/>
      <c r="E73" s="247"/>
      <c r="F73" s="504"/>
      <c r="G73" s="504"/>
      <c r="H73" s="504"/>
      <c r="I73" s="504"/>
      <c r="J73" s="504"/>
      <c r="K73" s="504"/>
      <c r="L73" s="505"/>
      <c r="M73" s="505"/>
      <c r="N73" s="505"/>
      <c r="O73" s="505"/>
      <c r="P73" s="505"/>
      <c r="Q73" s="505"/>
      <c r="R73" s="505"/>
      <c r="S73" s="505"/>
    </row>
    <row r="74" spans="1:19" ht="9.75">
      <c r="A74" s="244"/>
      <c r="B74" s="254"/>
      <c r="C74" s="255"/>
      <c r="D74" s="256"/>
      <c r="E74" s="256"/>
      <c r="F74" s="244"/>
      <c r="G74" s="244"/>
      <c r="H74" s="244"/>
      <c r="I74" s="244"/>
      <c r="J74" s="244"/>
      <c r="K74" s="244"/>
      <c r="L74" s="244"/>
      <c r="M74" s="244"/>
      <c r="N74" s="244"/>
      <c r="O74" s="244"/>
      <c r="P74" s="244"/>
      <c r="Q74" s="244"/>
      <c r="R74" s="244"/>
      <c r="S74" s="244"/>
    </row>
    <row r="75" spans="1:19" ht="9.75">
      <c r="A75" s="244"/>
      <c r="B75" s="257"/>
      <c r="C75" s="255"/>
      <c r="D75" s="256"/>
      <c r="E75" s="256"/>
      <c r="F75" s="244"/>
      <c r="G75" s="244"/>
      <c r="H75" s="244"/>
      <c r="I75" s="244"/>
      <c r="J75" s="244"/>
      <c r="K75" s="244"/>
      <c r="L75" s="244"/>
      <c r="M75" s="244"/>
      <c r="N75" s="244"/>
      <c r="O75" s="244"/>
      <c r="P75" s="244"/>
      <c r="Q75" s="244"/>
      <c r="R75" s="244"/>
      <c r="S75" s="244"/>
    </row>
    <row r="76" spans="1:19" ht="9.75">
      <c r="A76" s="244"/>
      <c r="B76" s="257"/>
      <c r="C76" s="255"/>
      <c r="D76" s="256"/>
      <c r="E76" s="256"/>
      <c r="F76" s="244"/>
      <c r="G76" s="244"/>
      <c r="H76" s="244"/>
      <c r="I76" s="244"/>
      <c r="J76" s="244"/>
      <c r="K76" s="244"/>
      <c r="L76" s="244"/>
      <c r="M76" s="244"/>
      <c r="N76" s="244"/>
      <c r="O76" s="244"/>
      <c r="P76" s="244"/>
      <c r="Q76" s="244"/>
      <c r="R76" s="244"/>
      <c r="S76" s="244"/>
    </row>
    <row r="77" spans="1:19" ht="9.75">
      <c r="A77" s="244"/>
      <c r="B77" s="257"/>
      <c r="C77" s="255"/>
      <c r="D77" s="256"/>
      <c r="E77" s="256"/>
      <c r="F77" s="244"/>
      <c r="G77" s="244"/>
      <c r="H77" s="244"/>
      <c r="I77" s="244"/>
      <c r="J77" s="244"/>
      <c r="K77" s="244"/>
      <c r="L77" s="244"/>
      <c r="M77" s="244"/>
      <c r="N77" s="244"/>
      <c r="O77" s="244"/>
      <c r="P77" s="244"/>
      <c r="Q77" s="244"/>
      <c r="R77" s="244"/>
      <c r="S77" s="244"/>
    </row>
    <row r="78" spans="1:19" ht="9.75">
      <c r="A78" s="244"/>
      <c r="B78" s="257"/>
      <c r="C78" s="255"/>
      <c r="D78" s="256"/>
      <c r="E78" s="256"/>
      <c r="F78" s="244"/>
      <c r="G78" s="244"/>
      <c r="H78" s="244"/>
      <c r="I78" s="244"/>
      <c r="J78" s="244"/>
      <c r="K78" s="244"/>
      <c r="L78" s="244"/>
      <c r="M78" s="244"/>
      <c r="N78" s="244"/>
      <c r="O78" s="244"/>
      <c r="P78" s="244"/>
      <c r="Q78" s="244"/>
      <c r="R78" s="244"/>
      <c r="S78" s="244"/>
    </row>
    <row r="79" spans="1:19" ht="9.75">
      <c r="A79" s="244"/>
      <c r="B79" s="257"/>
      <c r="C79" s="255"/>
      <c r="D79" s="256"/>
      <c r="E79" s="256"/>
      <c r="F79" s="244"/>
      <c r="G79" s="244"/>
      <c r="H79" s="244"/>
      <c r="I79" s="244"/>
      <c r="J79" s="244"/>
      <c r="K79" s="244"/>
      <c r="L79" s="244"/>
      <c r="M79" s="244"/>
      <c r="N79" s="244"/>
      <c r="O79" s="244"/>
      <c r="P79" s="244"/>
      <c r="Q79" s="244"/>
      <c r="R79" s="244"/>
      <c r="S79" s="244"/>
    </row>
    <row r="80" spans="1:19" ht="9.75">
      <c r="A80" s="244"/>
      <c r="B80" s="257"/>
      <c r="C80" s="255"/>
      <c r="D80" s="256"/>
      <c r="E80" s="256"/>
      <c r="F80" s="244"/>
      <c r="G80" s="244"/>
      <c r="H80" s="244"/>
      <c r="I80" s="244"/>
      <c r="J80" s="244"/>
      <c r="K80" s="244"/>
      <c r="L80" s="244"/>
      <c r="M80" s="244"/>
      <c r="N80" s="244"/>
      <c r="O80" s="244"/>
      <c r="P80" s="244"/>
      <c r="Q80" s="244"/>
      <c r="R80" s="244"/>
      <c r="S80" s="244"/>
    </row>
    <row r="81" spans="1:19" ht="9.75">
      <c r="A81" s="244"/>
      <c r="B81" s="257"/>
      <c r="C81" s="255"/>
      <c r="D81" s="256"/>
      <c r="E81" s="256"/>
      <c r="F81" s="244"/>
      <c r="G81" s="244"/>
      <c r="H81" s="244"/>
      <c r="I81" s="244"/>
      <c r="J81" s="244"/>
      <c r="K81" s="244"/>
      <c r="L81" s="244"/>
      <c r="M81" s="244"/>
      <c r="N81" s="244"/>
      <c r="O81" s="244"/>
      <c r="P81" s="244"/>
      <c r="Q81" s="244"/>
      <c r="R81" s="244"/>
      <c r="S81" s="244"/>
    </row>
    <row r="82" spans="1:19" ht="9.75">
      <c r="A82" s="244"/>
      <c r="B82" s="257"/>
      <c r="C82" s="255"/>
      <c r="D82" s="256"/>
      <c r="E82" s="256"/>
      <c r="F82" s="244"/>
      <c r="G82" s="244"/>
      <c r="H82" s="244"/>
      <c r="I82" s="244"/>
      <c r="J82" s="244"/>
      <c r="K82" s="244"/>
      <c r="L82" s="244"/>
      <c r="M82" s="244"/>
      <c r="N82" s="244"/>
      <c r="O82" s="244"/>
      <c r="P82" s="244"/>
      <c r="Q82" s="244"/>
      <c r="R82" s="244"/>
      <c r="S82" s="244"/>
    </row>
    <row r="83" spans="1:19" ht="9.75">
      <c r="A83" s="244"/>
      <c r="B83" s="257"/>
      <c r="C83" s="255"/>
      <c r="D83" s="256"/>
      <c r="E83" s="256"/>
      <c r="F83" s="244"/>
      <c r="G83" s="244"/>
      <c r="H83" s="244"/>
      <c r="I83" s="244"/>
      <c r="J83" s="244"/>
      <c r="K83" s="244"/>
      <c r="L83" s="244"/>
      <c r="M83" s="244"/>
      <c r="N83" s="244"/>
      <c r="O83" s="244"/>
      <c r="P83" s="244"/>
      <c r="Q83" s="244"/>
      <c r="R83" s="244"/>
      <c r="S83" s="244"/>
    </row>
    <row r="84" spans="1:19" ht="9.75">
      <c r="A84" s="244"/>
      <c r="B84" s="257"/>
      <c r="C84" s="255"/>
      <c r="D84" s="256"/>
      <c r="E84" s="256"/>
      <c r="F84" s="244"/>
      <c r="G84" s="244"/>
      <c r="H84" s="244"/>
      <c r="I84" s="244"/>
      <c r="J84" s="244"/>
      <c r="K84" s="244"/>
      <c r="L84" s="244"/>
      <c r="M84" s="244"/>
      <c r="N84" s="244"/>
      <c r="O84" s="244"/>
      <c r="P84" s="244"/>
      <c r="Q84" s="244"/>
      <c r="R84" s="244"/>
      <c r="S84" s="244"/>
    </row>
    <row r="85" spans="1:19" ht="9.75">
      <c r="A85" s="244"/>
      <c r="B85" s="257"/>
      <c r="C85" s="255"/>
      <c r="D85" s="256"/>
      <c r="E85" s="256"/>
      <c r="F85" s="244"/>
      <c r="G85" s="244"/>
      <c r="H85" s="244"/>
      <c r="I85" s="244"/>
      <c r="J85" s="244"/>
      <c r="K85" s="244"/>
      <c r="L85" s="244"/>
      <c r="M85" s="244"/>
      <c r="N85" s="244"/>
      <c r="O85" s="244"/>
      <c r="P85" s="244"/>
      <c r="Q85" s="244"/>
      <c r="R85" s="244"/>
      <c r="S85" s="244"/>
    </row>
    <row r="86" spans="1:19" ht="9.75">
      <c r="A86" s="244"/>
      <c r="B86" s="257"/>
      <c r="C86" s="255"/>
      <c r="D86" s="256"/>
      <c r="E86" s="256"/>
      <c r="F86" s="244"/>
      <c r="G86" s="244"/>
      <c r="H86" s="244"/>
      <c r="I86" s="244"/>
      <c r="J86" s="244"/>
      <c r="K86" s="244"/>
      <c r="L86" s="244"/>
      <c r="M86" s="244"/>
      <c r="N86" s="244"/>
      <c r="O86" s="244"/>
      <c r="P86" s="244"/>
      <c r="Q86" s="244"/>
      <c r="R86" s="244"/>
      <c r="S86" s="244"/>
    </row>
    <row r="87" spans="1:19" ht="9.75">
      <c r="A87" s="244"/>
      <c r="B87" s="257"/>
      <c r="C87" s="255"/>
      <c r="D87" s="256"/>
      <c r="E87" s="256"/>
      <c r="F87" s="244"/>
      <c r="G87" s="244"/>
      <c r="H87" s="244"/>
      <c r="I87" s="244"/>
      <c r="J87" s="244"/>
      <c r="K87" s="244"/>
      <c r="L87" s="244"/>
      <c r="M87" s="244"/>
      <c r="N87" s="244"/>
      <c r="O87" s="244"/>
      <c r="P87" s="244"/>
      <c r="Q87" s="244"/>
      <c r="R87" s="244"/>
      <c r="S87" s="244"/>
    </row>
    <row r="88" spans="1:19" ht="9.75">
      <c r="A88" s="244"/>
      <c r="B88" s="257"/>
      <c r="C88" s="255"/>
      <c r="D88" s="256"/>
      <c r="E88" s="256"/>
      <c r="F88" s="244"/>
      <c r="G88" s="244"/>
      <c r="H88" s="244"/>
      <c r="I88" s="244"/>
      <c r="J88" s="244"/>
      <c r="K88" s="244"/>
      <c r="L88" s="244"/>
      <c r="M88" s="244"/>
      <c r="N88" s="244"/>
      <c r="O88" s="244"/>
      <c r="P88" s="244"/>
      <c r="Q88" s="244"/>
      <c r="R88" s="244"/>
      <c r="S88" s="244"/>
    </row>
    <row r="89" spans="1:19" ht="9.75">
      <c r="A89" s="244"/>
      <c r="B89" s="257"/>
      <c r="C89" s="255"/>
      <c r="D89" s="256"/>
      <c r="E89" s="256"/>
      <c r="F89" s="244"/>
      <c r="G89" s="244"/>
      <c r="H89" s="244"/>
      <c r="I89" s="244"/>
      <c r="J89" s="244"/>
      <c r="K89" s="244"/>
      <c r="L89" s="244"/>
      <c r="M89" s="244"/>
      <c r="N89" s="244"/>
      <c r="O89" s="244"/>
      <c r="P89" s="244"/>
      <c r="Q89" s="244"/>
      <c r="R89" s="244"/>
      <c r="S89" s="244"/>
    </row>
    <row r="90" spans="1:19" ht="9.75">
      <c r="A90" s="244"/>
      <c r="B90" s="257"/>
      <c r="C90" s="255"/>
      <c r="D90" s="256"/>
      <c r="E90" s="256"/>
      <c r="F90" s="244"/>
      <c r="G90" s="244"/>
      <c r="H90" s="244"/>
      <c r="I90" s="244"/>
      <c r="J90" s="244"/>
      <c r="K90" s="244"/>
      <c r="L90" s="244"/>
      <c r="M90" s="244"/>
      <c r="N90" s="244"/>
      <c r="O90" s="244"/>
      <c r="P90" s="244"/>
      <c r="Q90" s="244"/>
      <c r="R90" s="244"/>
      <c r="S90" s="244"/>
    </row>
    <row r="91" spans="1:19" ht="9.75">
      <c r="A91" s="244"/>
      <c r="B91" s="257"/>
      <c r="C91" s="255"/>
      <c r="D91" s="256"/>
      <c r="E91" s="256"/>
      <c r="F91" s="244"/>
      <c r="G91" s="244"/>
      <c r="H91" s="244"/>
      <c r="I91" s="244"/>
      <c r="J91" s="244"/>
      <c r="K91" s="244"/>
      <c r="L91" s="244"/>
      <c r="M91" s="244"/>
      <c r="N91" s="244"/>
      <c r="O91" s="244"/>
      <c r="P91" s="244"/>
      <c r="Q91" s="244"/>
      <c r="R91" s="244"/>
      <c r="S91" s="244"/>
    </row>
    <row r="92" spans="1:19" ht="9.75">
      <c r="A92" s="244"/>
      <c r="B92" s="257"/>
      <c r="C92" s="255"/>
      <c r="D92" s="256"/>
      <c r="E92" s="256"/>
      <c r="F92" s="244"/>
      <c r="G92" s="244"/>
      <c r="H92" s="244"/>
      <c r="I92" s="244"/>
      <c r="J92" s="244"/>
      <c r="K92" s="244"/>
      <c r="L92" s="244"/>
      <c r="M92" s="244"/>
      <c r="N92" s="244"/>
      <c r="O92" s="244"/>
      <c r="P92" s="244"/>
      <c r="Q92" s="244"/>
      <c r="R92" s="244"/>
      <c r="S92" s="244"/>
    </row>
    <row r="93" spans="1:19" ht="9.75">
      <c r="A93" s="244"/>
      <c r="B93" s="257"/>
      <c r="C93" s="255"/>
      <c r="D93" s="256"/>
      <c r="E93" s="256"/>
      <c r="F93" s="244"/>
      <c r="G93" s="244"/>
      <c r="H93" s="244"/>
      <c r="I93" s="244"/>
      <c r="J93" s="244"/>
      <c r="K93" s="244"/>
      <c r="L93" s="244"/>
      <c r="M93" s="244"/>
      <c r="N93" s="244"/>
      <c r="O93" s="244"/>
      <c r="P93" s="244"/>
      <c r="Q93" s="244"/>
      <c r="R93" s="244"/>
      <c r="S93" s="244"/>
    </row>
    <row r="94" spans="1:19" ht="9.75">
      <c r="A94" s="244"/>
      <c r="B94" s="257"/>
      <c r="C94" s="255"/>
      <c r="D94" s="256"/>
      <c r="E94" s="256"/>
      <c r="F94" s="244"/>
      <c r="G94" s="244"/>
      <c r="H94" s="244"/>
      <c r="I94" s="244"/>
      <c r="J94" s="244"/>
      <c r="K94" s="244"/>
      <c r="L94" s="244"/>
      <c r="M94" s="244"/>
      <c r="N94" s="244"/>
      <c r="O94" s="244"/>
      <c r="P94" s="244"/>
      <c r="Q94" s="244"/>
      <c r="R94" s="244"/>
      <c r="S94" s="244"/>
    </row>
    <row r="95" spans="1:19" ht="9.75">
      <c r="A95" s="244"/>
      <c r="B95" s="257"/>
      <c r="C95" s="255"/>
      <c r="D95" s="256"/>
      <c r="E95" s="256"/>
      <c r="F95" s="244"/>
      <c r="G95" s="244"/>
      <c r="H95" s="244"/>
      <c r="I95" s="244"/>
      <c r="J95" s="244"/>
      <c r="K95" s="244"/>
      <c r="L95" s="244"/>
      <c r="M95" s="244"/>
      <c r="N95" s="244"/>
      <c r="O95" s="244"/>
      <c r="P95" s="244"/>
      <c r="Q95" s="244"/>
      <c r="R95" s="244"/>
      <c r="S95" s="244"/>
    </row>
    <row r="96" spans="1:19" ht="9.75">
      <c r="A96" s="244"/>
      <c r="B96" s="257"/>
      <c r="C96" s="255"/>
      <c r="D96" s="256"/>
      <c r="E96" s="256"/>
      <c r="F96" s="244"/>
      <c r="G96" s="244"/>
      <c r="H96" s="244"/>
      <c r="I96" s="244"/>
      <c r="J96" s="244"/>
      <c r="K96" s="244"/>
      <c r="L96" s="244"/>
      <c r="M96" s="244"/>
      <c r="N96" s="244"/>
      <c r="O96" s="244"/>
      <c r="P96" s="244"/>
      <c r="Q96" s="244"/>
      <c r="R96" s="244"/>
      <c r="S96" s="244"/>
    </row>
    <row r="97" spans="1:19" ht="9.75">
      <c r="A97" s="244"/>
      <c r="B97" s="257"/>
      <c r="C97" s="255"/>
      <c r="D97" s="256"/>
      <c r="E97" s="256"/>
      <c r="F97" s="244"/>
      <c r="G97" s="244"/>
      <c r="H97" s="244"/>
      <c r="I97" s="244"/>
      <c r="J97" s="244"/>
      <c r="K97" s="244"/>
      <c r="L97" s="244"/>
      <c r="M97" s="244"/>
      <c r="N97" s="244"/>
      <c r="O97" s="244"/>
      <c r="P97" s="244"/>
      <c r="Q97" s="244"/>
      <c r="R97" s="244"/>
      <c r="S97" s="244"/>
    </row>
    <row r="98" spans="1:19" ht="9.75">
      <c r="A98" s="244"/>
      <c r="B98" s="257"/>
      <c r="C98" s="255"/>
      <c r="D98" s="256"/>
      <c r="E98" s="256"/>
      <c r="F98" s="244"/>
      <c r="G98" s="244"/>
      <c r="H98" s="244"/>
      <c r="I98" s="244"/>
      <c r="J98" s="244"/>
      <c r="K98" s="244"/>
      <c r="L98" s="244"/>
      <c r="M98" s="244"/>
      <c r="N98" s="244"/>
      <c r="O98" s="244"/>
      <c r="P98" s="244"/>
      <c r="Q98" s="244"/>
      <c r="R98" s="244"/>
      <c r="S98" s="244"/>
    </row>
    <row r="99" spans="1:19" ht="9.75">
      <c r="A99" s="244"/>
      <c r="B99" s="257"/>
      <c r="C99" s="255"/>
      <c r="D99" s="256"/>
      <c r="E99" s="256"/>
      <c r="F99" s="244"/>
      <c r="G99" s="244"/>
      <c r="H99" s="244"/>
      <c r="I99" s="244"/>
      <c r="J99" s="244"/>
      <c r="K99" s="244"/>
      <c r="L99" s="244"/>
      <c r="M99" s="244"/>
      <c r="N99" s="244"/>
      <c r="O99" s="244"/>
      <c r="P99" s="244"/>
      <c r="Q99" s="244"/>
      <c r="R99" s="244"/>
      <c r="S99" s="244"/>
    </row>
    <row r="100" spans="1:19" ht="9.75">
      <c r="A100" s="244"/>
      <c r="B100" s="257"/>
      <c r="C100" s="255"/>
      <c r="D100" s="256"/>
      <c r="E100" s="256"/>
      <c r="F100" s="244"/>
      <c r="G100" s="244"/>
      <c r="H100" s="244"/>
      <c r="I100" s="244"/>
      <c r="J100" s="244"/>
      <c r="K100" s="244"/>
      <c r="L100" s="244"/>
      <c r="M100" s="244"/>
      <c r="N100" s="244"/>
      <c r="O100" s="244"/>
      <c r="P100" s="244"/>
      <c r="Q100" s="244"/>
      <c r="R100" s="244"/>
      <c r="S100" s="244"/>
    </row>
    <row r="101" spans="1:19" ht="9.75">
      <c r="A101" s="244"/>
      <c r="B101" s="257"/>
      <c r="C101" s="255"/>
      <c r="D101" s="256"/>
      <c r="E101" s="256"/>
      <c r="F101" s="244"/>
      <c r="G101" s="244"/>
      <c r="H101" s="244"/>
      <c r="I101" s="244"/>
      <c r="J101" s="244"/>
      <c r="K101" s="244"/>
      <c r="L101" s="244"/>
      <c r="M101" s="244"/>
      <c r="N101" s="244"/>
      <c r="O101" s="244"/>
      <c r="P101" s="244"/>
      <c r="Q101" s="244"/>
      <c r="R101" s="244"/>
      <c r="S101" s="244"/>
    </row>
    <row r="102" spans="1:19" ht="9.75">
      <c r="A102" s="244"/>
      <c r="B102" s="257"/>
      <c r="C102" s="255"/>
      <c r="D102" s="256"/>
      <c r="E102" s="256"/>
      <c r="F102" s="244"/>
      <c r="G102" s="244"/>
      <c r="H102" s="244"/>
      <c r="I102" s="244"/>
      <c r="J102" s="244"/>
      <c r="K102" s="244"/>
      <c r="L102" s="244"/>
      <c r="M102" s="244"/>
      <c r="N102" s="244"/>
      <c r="O102" s="244"/>
      <c r="P102" s="244"/>
      <c r="Q102" s="244"/>
      <c r="R102" s="244"/>
      <c r="S102" s="244"/>
    </row>
    <row r="103" spans="1:19" ht="9.75">
      <c r="A103" s="244"/>
      <c r="B103" s="257"/>
      <c r="C103" s="255"/>
      <c r="D103" s="256"/>
      <c r="E103" s="256"/>
      <c r="F103" s="244"/>
      <c r="G103" s="244"/>
      <c r="H103" s="244"/>
      <c r="I103" s="244"/>
      <c r="J103" s="244"/>
      <c r="K103" s="244"/>
      <c r="L103" s="244"/>
      <c r="M103" s="244"/>
      <c r="N103" s="244"/>
      <c r="O103" s="244"/>
      <c r="P103" s="244"/>
      <c r="Q103" s="244"/>
      <c r="R103" s="244"/>
      <c r="S103" s="244"/>
    </row>
    <row r="104" spans="1:19" ht="9.75">
      <c r="A104" s="244"/>
      <c r="B104" s="257"/>
      <c r="C104" s="255"/>
      <c r="D104" s="256"/>
      <c r="E104" s="256"/>
      <c r="F104" s="244"/>
      <c r="G104" s="244"/>
      <c r="H104" s="244"/>
      <c r="I104" s="244"/>
      <c r="J104" s="244"/>
      <c r="K104" s="244"/>
      <c r="L104" s="244"/>
      <c r="M104" s="244"/>
      <c r="N104" s="244"/>
      <c r="O104" s="244"/>
      <c r="P104" s="244"/>
      <c r="Q104" s="244"/>
      <c r="R104" s="244"/>
      <c r="S104" s="244"/>
    </row>
    <row r="105" spans="1:19" ht="9.75">
      <c r="A105" s="244"/>
      <c r="B105" s="257"/>
      <c r="C105" s="255"/>
      <c r="D105" s="256"/>
      <c r="E105" s="256"/>
      <c r="F105" s="244"/>
      <c r="G105" s="244"/>
      <c r="H105" s="244"/>
      <c r="I105" s="244"/>
      <c r="J105" s="244"/>
      <c r="K105" s="244"/>
      <c r="L105" s="244"/>
      <c r="M105" s="244"/>
      <c r="N105" s="244"/>
      <c r="O105" s="244"/>
      <c r="P105" s="244"/>
      <c r="Q105" s="244"/>
      <c r="R105" s="244"/>
      <c r="S105" s="244"/>
    </row>
    <row r="106" spans="1:19" ht="9.75">
      <c r="A106" s="244"/>
      <c r="B106" s="257"/>
      <c r="C106" s="255"/>
      <c r="D106" s="256"/>
      <c r="E106" s="256"/>
      <c r="F106" s="244"/>
      <c r="G106" s="244"/>
      <c r="H106" s="244"/>
      <c r="I106" s="244"/>
      <c r="J106" s="244"/>
      <c r="K106" s="244"/>
      <c r="L106" s="244"/>
      <c r="M106" s="244"/>
      <c r="N106" s="244"/>
      <c r="O106" s="244"/>
      <c r="P106" s="244"/>
      <c r="Q106" s="244"/>
      <c r="R106" s="244"/>
      <c r="S106" s="244"/>
    </row>
    <row r="107" spans="1:19" ht="9.75">
      <c r="A107" s="244"/>
      <c r="B107" s="257"/>
      <c r="C107" s="255"/>
      <c r="D107" s="256"/>
      <c r="E107" s="256"/>
      <c r="F107" s="244"/>
      <c r="G107" s="244"/>
      <c r="H107" s="244"/>
      <c r="I107" s="244"/>
      <c r="J107" s="244"/>
      <c r="K107" s="244"/>
      <c r="L107" s="244"/>
      <c r="M107" s="244"/>
      <c r="N107" s="244"/>
      <c r="O107" s="244"/>
      <c r="P107" s="244"/>
      <c r="Q107" s="244"/>
      <c r="R107" s="244"/>
      <c r="S107" s="244"/>
    </row>
    <row r="108" spans="1:19" ht="9.75">
      <c r="A108" s="244"/>
      <c r="B108" s="257"/>
      <c r="C108" s="255"/>
      <c r="D108" s="256"/>
      <c r="E108" s="256"/>
      <c r="F108" s="244"/>
      <c r="G108" s="244"/>
      <c r="H108" s="244"/>
      <c r="I108" s="244"/>
      <c r="J108" s="244"/>
      <c r="K108" s="244"/>
      <c r="L108" s="244"/>
      <c r="M108" s="244"/>
      <c r="N108" s="244"/>
      <c r="O108" s="244"/>
      <c r="P108" s="244"/>
      <c r="Q108" s="244"/>
      <c r="R108" s="244"/>
      <c r="S108" s="244"/>
    </row>
    <row r="109" spans="1:19" ht="9.75">
      <c r="A109" s="244"/>
      <c r="B109" s="257"/>
      <c r="C109" s="255"/>
      <c r="D109" s="256"/>
      <c r="E109" s="256"/>
      <c r="F109" s="244"/>
      <c r="G109" s="244"/>
      <c r="H109" s="244"/>
      <c r="I109" s="244"/>
      <c r="J109" s="244"/>
      <c r="K109" s="244"/>
      <c r="L109" s="244"/>
      <c r="M109" s="244"/>
      <c r="N109" s="244"/>
      <c r="O109" s="244"/>
      <c r="P109" s="244"/>
      <c r="Q109" s="244"/>
      <c r="R109" s="244"/>
      <c r="S109" s="244"/>
    </row>
    <row r="110" spans="1:19" ht="9.75">
      <c r="A110" s="244"/>
      <c r="B110" s="257"/>
      <c r="C110" s="255"/>
      <c r="D110" s="256"/>
      <c r="E110" s="256"/>
      <c r="F110" s="244"/>
      <c r="G110" s="244"/>
      <c r="H110" s="244"/>
      <c r="I110" s="244"/>
      <c r="J110" s="244"/>
      <c r="K110" s="244"/>
      <c r="L110" s="244"/>
      <c r="M110" s="244"/>
      <c r="N110" s="244"/>
      <c r="O110" s="244"/>
      <c r="P110" s="244"/>
      <c r="Q110" s="244"/>
      <c r="R110" s="244"/>
      <c r="S110" s="244"/>
    </row>
    <row r="111" spans="1:19" ht="9.75">
      <c r="A111" s="244"/>
      <c r="B111" s="257"/>
      <c r="C111" s="255"/>
      <c r="D111" s="256"/>
      <c r="E111" s="256"/>
      <c r="F111" s="244"/>
      <c r="G111" s="244"/>
      <c r="H111" s="244"/>
      <c r="I111" s="244"/>
      <c r="J111" s="244"/>
      <c r="K111" s="244"/>
      <c r="L111" s="244"/>
      <c r="M111" s="244"/>
      <c r="N111" s="244"/>
      <c r="O111" s="244"/>
      <c r="P111" s="244"/>
      <c r="Q111" s="244"/>
      <c r="R111" s="244"/>
      <c r="S111" s="244"/>
    </row>
    <row r="112" spans="1:19" ht="9.75">
      <c r="A112" s="244"/>
      <c r="B112" s="257"/>
      <c r="C112" s="255"/>
      <c r="D112" s="256"/>
      <c r="E112" s="256"/>
      <c r="F112" s="244"/>
      <c r="G112" s="244"/>
      <c r="H112" s="244"/>
      <c r="I112" s="244"/>
      <c r="J112" s="244"/>
      <c r="K112" s="244"/>
      <c r="L112" s="244"/>
      <c r="M112" s="244"/>
      <c r="N112" s="244"/>
      <c r="O112" s="244"/>
      <c r="P112" s="244"/>
      <c r="Q112" s="244"/>
      <c r="R112" s="244"/>
      <c r="S112" s="244"/>
    </row>
    <row r="113" spans="1:19" ht="9.75">
      <c r="A113" s="244"/>
      <c r="B113" s="257"/>
      <c r="C113" s="255"/>
      <c r="D113" s="256"/>
      <c r="E113" s="256"/>
      <c r="F113" s="244"/>
      <c r="G113" s="244"/>
      <c r="H113" s="244"/>
      <c r="I113" s="244"/>
      <c r="J113" s="244"/>
      <c r="K113" s="244"/>
      <c r="L113" s="244"/>
      <c r="M113" s="244"/>
      <c r="N113" s="244"/>
      <c r="O113" s="244"/>
      <c r="P113" s="244"/>
      <c r="Q113" s="244"/>
      <c r="R113" s="244"/>
      <c r="S113" s="244"/>
    </row>
    <row r="114" spans="1:19" ht="9.75">
      <c r="A114" s="244"/>
      <c r="B114" s="257"/>
      <c r="C114" s="255"/>
      <c r="D114" s="256"/>
      <c r="E114" s="256"/>
      <c r="F114" s="244"/>
      <c r="G114" s="244"/>
      <c r="H114" s="244"/>
      <c r="I114" s="244"/>
      <c r="J114" s="244"/>
      <c r="K114" s="244"/>
      <c r="L114" s="244"/>
      <c r="M114" s="244"/>
      <c r="N114" s="244"/>
      <c r="O114" s="244"/>
      <c r="P114" s="244"/>
      <c r="Q114" s="244"/>
      <c r="R114" s="244"/>
      <c r="S114" s="244"/>
    </row>
    <row r="115" spans="1:19" ht="9.75">
      <c r="A115" s="244"/>
      <c r="B115" s="257"/>
      <c r="C115" s="255"/>
      <c r="D115" s="256"/>
      <c r="E115" s="256"/>
      <c r="F115" s="244"/>
      <c r="G115" s="244"/>
      <c r="H115" s="244"/>
      <c r="I115" s="244"/>
      <c r="J115" s="244"/>
      <c r="K115" s="244"/>
      <c r="L115" s="244"/>
      <c r="M115" s="244"/>
      <c r="N115" s="244"/>
      <c r="O115" s="244"/>
      <c r="P115" s="244"/>
      <c r="Q115" s="244"/>
      <c r="R115" s="244"/>
      <c r="S115" s="244"/>
    </row>
    <row r="116" spans="4:5" ht="9.75">
      <c r="D116" s="175"/>
      <c r="E116" s="175"/>
    </row>
    <row r="117" spans="4:5" ht="9.75">
      <c r="D117" s="175"/>
      <c r="E117" s="175"/>
    </row>
    <row r="118" spans="4:5" ht="9.75">
      <c r="D118" s="175"/>
      <c r="E118" s="175"/>
    </row>
    <row r="119" spans="4:5" ht="9.75">
      <c r="D119" s="175"/>
      <c r="E119" s="175"/>
    </row>
    <row r="120" spans="4:5" ht="9.75">
      <c r="D120" s="175"/>
      <c r="E120" s="175"/>
    </row>
    <row r="121" spans="4:5" ht="9.75">
      <c r="D121" s="175"/>
      <c r="E121" s="175"/>
    </row>
    <row r="122" spans="4:5" ht="9.75">
      <c r="D122" s="175"/>
      <c r="E122" s="175"/>
    </row>
    <row r="123" spans="4:5" ht="9.75">
      <c r="D123" s="175"/>
      <c r="E123" s="175"/>
    </row>
    <row r="124" spans="4:5" ht="9.75">
      <c r="D124" s="175"/>
      <c r="E124" s="175"/>
    </row>
    <row r="125" spans="4:5" ht="9.75">
      <c r="D125" s="175"/>
      <c r="E125" s="175"/>
    </row>
    <row r="126" spans="4:5" ht="9.75">
      <c r="D126" s="175"/>
      <c r="E126" s="175"/>
    </row>
    <row r="127" spans="4:5" ht="9.75">
      <c r="D127" s="175"/>
      <c r="E127" s="175"/>
    </row>
    <row r="128" spans="4:5" ht="9.75">
      <c r="D128" s="175"/>
      <c r="E128" s="175"/>
    </row>
    <row r="129" spans="4:5" ht="9.75">
      <c r="D129" s="175"/>
      <c r="E129" s="175"/>
    </row>
    <row r="130" spans="4:5" ht="9.75">
      <c r="D130" s="175"/>
      <c r="E130" s="175"/>
    </row>
    <row r="131" spans="4:5" ht="9.75">
      <c r="D131" s="175"/>
      <c r="E131" s="175"/>
    </row>
    <row r="132" spans="4:5" ht="9.75">
      <c r="D132" s="175"/>
      <c r="E132" s="175"/>
    </row>
    <row r="133" spans="4:5" ht="9.75">
      <c r="D133" s="175"/>
      <c r="E133" s="175"/>
    </row>
    <row r="134" spans="4:5" ht="9.75">
      <c r="D134" s="175"/>
      <c r="E134" s="175"/>
    </row>
    <row r="135" spans="4:5" ht="9.75">
      <c r="D135" s="175"/>
      <c r="E135" s="175"/>
    </row>
    <row r="136" spans="4:5" ht="9.75">
      <c r="D136" s="175"/>
      <c r="E136" s="175"/>
    </row>
    <row r="137" spans="4:5" ht="9.75">
      <c r="D137" s="175"/>
      <c r="E137" s="175"/>
    </row>
    <row r="138" spans="4:5" ht="9.75">
      <c r="D138" s="175"/>
      <c r="E138" s="175"/>
    </row>
    <row r="139" spans="4:5" ht="9.75">
      <c r="D139" s="175"/>
      <c r="E139" s="175"/>
    </row>
    <row r="140" spans="4:5" ht="9.75">
      <c r="D140" s="175"/>
      <c r="E140" s="175"/>
    </row>
    <row r="141" spans="4:5" ht="9.75">
      <c r="D141" s="175"/>
      <c r="E141" s="175"/>
    </row>
    <row r="142" spans="4:5" ht="9.75">
      <c r="D142" s="175"/>
      <c r="E142" s="175"/>
    </row>
    <row r="143" spans="4:5" ht="9.75">
      <c r="D143" s="175"/>
      <c r="E143" s="175"/>
    </row>
    <row r="144" spans="4:5" ht="9.75">
      <c r="D144" s="175"/>
      <c r="E144" s="175"/>
    </row>
    <row r="145" spans="4:5" ht="9.75">
      <c r="D145" s="175"/>
      <c r="E145" s="175"/>
    </row>
    <row r="146" spans="4:5" ht="9.75">
      <c r="D146" s="175"/>
      <c r="E146" s="175"/>
    </row>
    <row r="147" spans="4:5" ht="9.75">
      <c r="D147" s="175"/>
      <c r="E147" s="175"/>
    </row>
    <row r="148" spans="4:5" ht="9.75">
      <c r="D148" s="175"/>
      <c r="E148" s="175"/>
    </row>
    <row r="149" spans="4:5" ht="9.75">
      <c r="D149" s="175"/>
      <c r="E149" s="175"/>
    </row>
    <row r="150" spans="4:5" ht="9.75">
      <c r="D150" s="175"/>
      <c r="E150" s="175"/>
    </row>
    <row r="151" spans="4:5" ht="9.75">
      <c r="D151" s="175"/>
      <c r="E151" s="175"/>
    </row>
    <row r="152" spans="4:5" ht="9.75">
      <c r="D152" s="175"/>
      <c r="E152" s="175"/>
    </row>
    <row r="153" spans="4:5" ht="9.75">
      <c r="D153" s="175"/>
      <c r="E153" s="175"/>
    </row>
    <row r="154" spans="4:5" ht="9.75">
      <c r="D154" s="175"/>
      <c r="E154" s="175"/>
    </row>
    <row r="155" spans="4:5" ht="9.75">
      <c r="D155" s="175"/>
      <c r="E155" s="175"/>
    </row>
    <row r="156" spans="4:5" ht="9.75">
      <c r="D156" s="175"/>
      <c r="E156" s="175"/>
    </row>
    <row r="157" spans="4:5" ht="9.75">
      <c r="D157" s="175"/>
      <c r="E157" s="175"/>
    </row>
    <row r="158" spans="4:5" ht="9.75">
      <c r="D158" s="175"/>
      <c r="E158" s="175"/>
    </row>
    <row r="159" spans="4:5" ht="9.75">
      <c r="D159" s="175"/>
      <c r="E159" s="175"/>
    </row>
    <row r="160" spans="4:5" ht="9.75">
      <c r="D160" s="175"/>
      <c r="E160" s="175"/>
    </row>
    <row r="161" spans="4:5" ht="9.75">
      <c r="D161" s="175"/>
      <c r="E161" s="175"/>
    </row>
    <row r="162" spans="4:5" ht="9.75">
      <c r="D162" s="175"/>
      <c r="E162" s="175"/>
    </row>
    <row r="163" spans="4:5" ht="9.75">
      <c r="D163" s="175"/>
      <c r="E163" s="175"/>
    </row>
    <row r="164" spans="4:5" ht="9.75">
      <c r="D164" s="175"/>
      <c r="E164" s="175"/>
    </row>
    <row r="165" spans="4:5" ht="9.75">
      <c r="D165" s="175"/>
      <c r="E165" s="175"/>
    </row>
    <row r="166" spans="4:5" ht="9.75">
      <c r="D166" s="175"/>
      <c r="E166" s="175"/>
    </row>
    <row r="167" spans="4:5" ht="9.75">
      <c r="D167" s="175"/>
      <c r="E167" s="175"/>
    </row>
    <row r="168" spans="4:5" ht="9.75">
      <c r="D168" s="175"/>
      <c r="E168" s="175"/>
    </row>
    <row r="169" spans="4:5" ht="9.75">
      <c r="D169" s="175"/>
      <c r="E169" s="175"/>
    </row>
    <row r="170" spans="4:5" ht="9.75">
      <c r="D170" s="175"/>
      <c r="E170" s="175"/>
    </row>
    <row r="171" spans="4:5" ht="9.75">
      <c r="D171" s="175"/>
      <c r="E171" s="175"/>
    </row>
    <row r="172" spans="4:5" ht="9.75">
      <c r="D172" s="175"/>
      <c r="E172" s="175"/>
    </row>
    <row r="173" spans="4:5" ht="9.75">
      <c r="D173" s="175"/>
      <c r="E173" s="175"/>
    </row>
    <row r="174" spans="4:5" ht="9.75">
      <c r="D174" s="175"/>
      <c r="E174" s="175"/>
    </row>
    <row r="175" spans="4:5" ht="9.75">
      <c r="D175" s="175"/>
      <c r="E175" s="175"/>
    </row>
    <row r="176" spans="4:5" ht="9.75">
      <c r="D176" s="175"/>
      <c r="E176" s="175"/>
    </row>
    <row r="177" spans="4:5" ht="9.75">
      <c r="D177" s="175"/>
      <c r="E177" s="175"/>
    </row>
    <row r="178" spans="4:5" ht="9.75">
      <c r="D178" s="175"/>
      <c r="E178" s="175"/>
    </row>
    <row r="179" spans="4:5" ht="9.75">
      <c r="D179" s="175"/>
      <c r="E179" s="175"/>
    </row>
    <row r="180" spans="4:5" ht="9.75">
      <c r="D180" s="175"/>
      <c r="E180" s="175"/>
    </row>
    <row r="181" spans="4:5" ht="9.75">
      <c r="D181" s="175"/>
      <c r="E181" s="175"/>
    </row>
    <row r="182" spans="4:5" ht="9.75">
      <c r="D182" s="175"/>
      <c r="E182" s="175"/>
    </row>
    <row r="183" spans="4:5" ht="9.75">
      <c r="D183" s="175"/>
      <c r="E183" s="175"/>
    </row>
    <row r="184" spans="4:5" ht="9.75">
      <c r="D184" s="175"/>
      <c r="E184" s="175"/>
    </row>
    <row r="185" spans="4:5" ht="9.75">
      <c r="D185" s="175"/>
      <c r="E185" s="175"/>
    </row>
    <row r="186" spans="4:5" ht="9.75">
      <c r="D186" s="175"/>
      <c r="E186" s="175"/>
    </row>
    <row r="187" spans="4:5" ht="9.75">
      <c r="D187" s="175"/>
      <c r="E187" s="175"/>
    </row>
    <row r="188" spans="4:5" ht="9.75">
      <c r="D188" s="175"/>
      <c r="E188" s="175"/>
    </row>
    <row r="189" spans="4:5" ht="9.75">
      <c r="D189" s="175"/>
      <c r="E189" s="175"/>
    </row>
    <row r="190" spans="4:5" ht="9.75">
      <c r="D190" s="175"/>
      <c r="E190" s="175"/>
    </row>
    <row r="191" spans="4:5" ht="9.75">
      <c r="D191" s="175"/>
      <c r="E191" s="175"/>
    </row>
    <row r="192" spans="4:5" ht="9.75">
      <c r="D192" s="175"/>
      <c r="E192" s="175"/>
    </row>
    <row r="193" spans="4:5" ht="9.75">
      <c r="D193" s="175"/>
      <c r="E193" s="175"/>
    </row>
    <row r="194" spans="4:5" ht="9.75">
      <c r="D194" s="175"/>
      <c r="E194" s="175"/>
    </row>
    <row r="195" spans="4:5" ht="9.75">
      <c r="D195" s="175"/>
      <c r="E195" s="175"/>
    </row>
    <row r="196" spans="4:5" ht="9.75">
      <c r="D196" s="175"/>
      <c r="E196" s="175"/>
    </row>
    <row r="197" spans="4:5" ht="9.75">
      <c r="D197" s="175"/>
      <c r="E197" s="175"/>
    </row>
    <row r="198" spans="4:5" ht="9.75">
      <c r="D198" s="175"/>
      <c r="E198" s="175"/>
    </row>
    <row r="199" spans="4:5" ht="9.75">
      <c r="D199" s="175"/>
      <c r="E199" s="175"/>
    </row>
    <row r="200" spans="4:5" ht="9.75">
      <c r="D200" s="175"/>
      <c r="E200" s="175"/>
    </row>
    <row r="201" spans="4:5" ht="9.75">
      <c r="D201" s="175"/>
      <c r="E201" s="175"/>
    </row>
  </sheetData>
  <sheetProtection password="9F76" sheet="1" formatCells="0" formatColumns="0" formatRows="0" insertColumns="0" insertRows="0"/>
  <mergeCells count="536">
    <mergeCell ref="P73:Q73"/>
    <mergeCell ref="R73:S73"/>
    <mergeCell ref="A73:B73"/>
    <mergeCell ref="C73:D73"/>
    <mergeCell ref="F73:H73"/>
    <mergeCell ref="I73:K73"/>
    <mergeCell ref="L73:M73"/>
    <mergeCell ref="N73:O73"/>
    <mergeCell ref="P71:Q71"/>
    <mergeCell ref="R71:S71"/>
    <mergeCell ref="A72:B72"/>
    <mergeCell ref="C72:D72"/>
    <mergeCell ref="F72:H72"/>
    <mergeCell ref="I72:K72"/>
    <mergeCell ref="L72:M72"/>
    <mergeCell ref="N72:O72"/>
    <mergeCell ref="P72:Q72"/>
    <mergeCell ref="R72:S72"/>
    <mergeCell ref="A71:B71"/>
    <mergeCell ref="C71:D71"/>
    <mergeCell ref="F71:H71"/>
    <mergeCell ref="I71:K71"/>
    <mergeCell ref="L71:M71"/>
    <mergeCell ref="N71:O71"/>
    <mergeCell ref="P69:Q69"/>
    <mergeCell ref="R69:S69"/>
    <mergeCell ref="A70:B70"/>
    <mergeCell ref="C70:D70"/>
    <mergeCell ref="F70:H70"/>
    <mergeCell ref="I70:K70"/>
    <mergeCell ref="L70:M70"/>
    <mergeCell ref="N70:O70"/>
    <mergeCell ref="P70:Q70"/>
    <mergeCell ref="R70:S70"/>
    <mergeCell ref="A69:B69"/>
    <mergeCell ref="C69:D69"/>
    <mergeCell ref="F69:H69"/>
    <mergeCell ref="I69:K69"/>
    <mergeCell ref="L69:M69"/>
    <mergeCell ref="N69:O69"/>
    <mergeCell ref="P67:Q67"/>
    <mergeCell ref="R67:S67"/>
    <mergeCell ref="A68:B68"/>
    <mergeCell ref="C68:D68"/>
    <mergeCell ref="F68:H68"/>
    <mergeCell ref="I68:K68"/>
    <mergeCell ref="L68:M68"/>
    <mergeCell ref="N68:O68"/>
    <mergeCell ref="P68:Q68"/>
    <mergeCell ref="R68:S68"/>
    <mergeCell ref="A67:B67"/>
    <mergeCell ref="C67:D67"/>
    <mergeCell ref="F67:H67"/>
    <mergeCell ref="I67:K67"/>
    <mergeCell ref="L67:M67"/>
    <mergeCell ref="N67:O67"/>
    <mergeCell ref="P65:Q65"/>
    <mergeCell ref="R65:S65"/>
    <mergeCell ref="A66:B66"/>
    <mergeCell ref="C66:D66"/>
    <mergeCell ref="F66:H66"/>
    <mergeCell ref="I66:K66"/>
    <mergeCell ref="L66:M66"/>
    <mergeCell ref="N66:O66"/>
    <mergeCell ref="P66:Q66"/>
    <mergeCell ref="R66:S66"/>
    <mergeCell ref="A65:B65"/>
    <mergeCell ref="C65:D65"/>
    <mergeCell ref="F65:H65"/>
    <mergeCell ref="I65:K65"/>
    <mergeCell ref="L65:M65"/>
    <mergeCell ref="N65:O65"/>
    <mergeCell ref="P63:Q63"/>
    <mergeCell ref="R63:S63"/>
    <mergeCell ref="A64:B64"/>
    <mergeCell ref="C64:D64"/>
    <mergeCell ref="F64:H64"/>
    <mergeCell ref="I64:K64"/>
    <mergeCell ref="L64:M64"/>
    <mergeCell ref="N64:O64"/>
    <mergeCell ref="P64:Q64"/>
    <mergeCell ref="R64:S64"/>
    <mergeCell ref="A63:B63"/>
    <mergeCell ref="C63:D63"/>
    <mergeCell ref="F63:H63"/>
    <mergeCell ref="I63:K63"/>
    <mergeCell ref="L63:M63"/>
    <mergeCell ref="N63:O63"/>
    <mergeCell ref="P61:Q61"/>
    <mergeCell ref="R61:S61"/>
    <mergeCell ref="A62:B62"/>
    <mergeCell ref="C62:D62"/>
    <mergeCell ref="F62:H62"/>
    <mergeCell ref="I62:K62"/>
    <mergeCell ref="L62:M62"/>
    <mergeCell ref="N62:O62"/>
    <mergeCell ref="P62:Q62"/>
    <mergeCell ref="R62:S62"/>
    <mergeCell ref="A61:B61"/>
    <mergeCell ref="C61:D61"/>
    <mergeCell ref="F61:H61"/>
    <mergeCell ref="I61:K61"/>
    <mergeCell ref="L61:M61"/>
    <mergeCell ref="N61:O61"/>
    <mergeCell ref="P59:Q59"/>
    <mergeCell ref="R59:S59"/>
    <mergeCell ref="A60:B60"/>
    <mergeCell ref="C60:D60"/>
    <mergeCell ref="F60:H60"/>
    <mergeCell ref="I60:K60"/>
    <mergeCell ref="L60:M60"/>
    <mergeCell ref="N60:O60"/>
    <mergeCell ref="P60:Q60"/>
    <mergeCell ref="R60:S60"/>
    <mergeCell ref="A59:B59"/>
    <mergeCell ref="C59:D59"/>
    <mergeCell ref="F59:H59"/>
    <mergeCell ref="I59:K59"/>
    <mergeCell ref="L59:M59"/>
    <mergeCell ref="N59:O59"/>
    <mergeCell ref="P57:Q57"/>
    <mergeCell ref="R57:S57"/>
    <mergeCell ref="A58:B58"/>
    <mergeCell ref="C58:D58"/>
    <mergeCell ref="F58:H58"/>
    <mergeCell ref="I58:K58"/>
    <mergeCell ref="L58:M58"/>
    <mergeCell ref="N58:O58"/>
    <mergeCell ref="P58:Q58"/>
    <mergeCell ref="R58:S58"/>
    <mergeCell ref="A57:B57"/>
    <mergeCell ref="C57:D57"/>
    <mergeCell ref="F57:H57"/>
    <mergeCell ref="I57:K57"/>
    <mergeCell ref="L57:M57"/>
    <mergeCell ref="N57:O57"/>
    <mergeCell ref="P55:Q55"/>
    <mergeCell ref="R55:S55"/>
    <mergeCell ref="A56:B56"/>
    <mergeCell ref="C56:D56"/>
    <mergeCell ref="F56:H56"/>
    <mergeCell ref="I56:K56"/>
    <mergeCell ref="L56:M56"/>
    <mergeCell ref="N56:O56"/>
    <mergeCell ref="P56:Q56"/>
    <mergeCell ref="R56:S56"/>
    <mergeCell ref="A55:B55"/>
    <mergeCell ref="C55:D55"/>
    <mergeCell ref="F55:H55"/>
    <mergeCell ref="I55:K55"/>
    <mergeCell ref="L55:M55"/>
    <mergeCell ref="N55:O55"/>
    <mergeCell ref="P53:Q53"/>
    <mergeCell ref="R53:S53"/>
    <mergeCell ref="A54:B54"/>
    <mergeCell ref="C54:D54"/>
    <mergeCell ref="F54:H54"/>
    <mergeCell ref="I54:K54"/>
    <mergeCell ref="L54:M54"/>
    <mergeCell ref="N54:O54"/>
    <mergeCell ref="P54:Q54"/>
    <mergeCell ref="R54:S54"/>
    <mergeCell ref="A53:B53"/>
    <mergeCell ref="C53:D53"/>
    <mergeCell ref="F53:H53"/>
    <mergeCell ref="I53:K53"/>
    <mergeCell ref="L53:M53"/>
    <mergeCell ref="N53:O53"/>
    <mergeCell ref="P51:Q51"/>
    <mergeCell ref="R51:S51"/>
    <mergeCell ref="A52:B52"/>
    <mergeCell ref="C52:D52"/>
    <mergeCell ref="F52:H52"/>
    <mergeCell ref="I52:K52"/>
    <mergeCell ref="L52:M52"/>
    <mergeCell ref="N52:O52"/>
    <mergeCell ref="P52:Q52"/>
    <mergeCell ref="R52:S52"/>
    <mergeCell ref="A51:B51"/>
    <mergeCell ref="C51:D51"/>
    <mergeCell ref="F51:H51"/>
    <mergeCell ref="I51:K51"/>
    <mergeCell ref="L51:M51"/>
    <mergeCell ref="N51:O51"/>
    <mergeCell ref="P49:Q49"/>
    <mergeCell ref="R49:S49"/>
    <mergeCell ref="A50:B50"/>
    <mergeCell ref="C50:D50"/>
    <mergeCell ref="F50:H50"/>
    <mergeCell ref="I50:K50"/>
    <mergeCell ref="L50:M50"/>
    <mergeCell ref="N50:O50"/>
    <mergeCell ref="P50:Q50"/>
    <mergeCell ref="R50:S50"/>
    <mergeCell ref="A49:B49"/>
    <mergeCell ref="C49:D49"/>
    <mergeCell ref="F49:H49"/>
    <mergeCell ref="I49:K49"/>
    <mergeCell ref="L49:M49"/>
    <mergeCell ref="N49:O49"/>
    <mergeCell ref="P47:Q47"/>
    <mergeCell ref="R47:S47"/>
    <mergeCell ref="A48:B48"/>
    <mergeCell ref="C48:D48"/>
    <mergeCell ref="F48:H48"/>
    <mergeCell ref="I48:K48"/>
    <mergeCell ref="L48:M48"/>
    <mergeCell ref="N48:O48"/>
    <mergeCell ref="P48:Q48"/>
    <mergeCell ref="R48:S48"/>
    <mergeCell ref="A47:B47"/>
    <mergeCell ref="C47:D47"/>
    <mergeCell ref="F47:H47"/>
    <mergeCell ref="I47:K47"/>
    <mergeCell ref="L47:M47"/>
    <mergeCell ref="N47:O47"/>
    <mergeCell ref="P45:Q45"/>
    <mergeCell ref="R45:S45"/>
    <mergeCell ref="A46:B46"/>
    <mergeCell ref="C46:D46"/>
    <mergeCell ref="F46:H46"/>
    <mergeCell ref="I46:K46"/>
    <mergeCell ref="L46:M46"/>
    <mergeCell ref="N46:O46"/>
    <mergeCell ref="P46:Q46"/>
    <mergeCell ref="R46:S46"/>
    <mergeCell ref="A45:B45"/>
    <mergeCell ref="C45:D45"/>
    <mergeCell ref="F45:H45"/>
    <mergeCell ref="I45:K45"/>
    <mergeCell ref="L45:M45"/>
    <mergeCell ref="N45:O45"/>
    <mergeCell ref="P43:Q43"/>
    <mergeCell ref="R43:S43"/>
    <mergeCell ref="A44:B44"/>
    <mergeCell ref="C44:D44"/>
    <mergeCell ref="F44:H44"/>
    <mergeCell ref="I44:K44"/>
    <mergeCell ref="L44:M44"/>
    <mergeCell ref="N44:O44"/>
    <mergeCell ref="P44:Q44"/>
    <mergeCell ref="R44:S44"/>
    <mergeCell ref="A43:B43"/>
    <mergeCell ref="C43:D43"/>
    <mergeCell ref="F43:H43"/>
    <mergeCell ref="I43:K43"/>
    <mergeCell ref="L43:M43"/>
    <mergeCell ref="N43:O43"/>
    <mergeCell ref="P41:Q41"/>
    <mergeCell ref="R41:S41"/>
    <mergeCell ref="A42:B42"/>
    <mergeCell ref="C42:D42"/>
    <mergeCell ref="F42:H42"/>
    <mergeCell ref="I42:K42"/>
    <mergeCell ref="L42:M42"/>
    <mergeCell ref="N42:O42"/>
    <mergeCell ref="P42:Q42"/>
    <mergeCell ref="R42:S42"/>
    <mergeCell ref="A41:B41"/>
    <mergeCell ref="C41:D41"/>
    <mergeCell ref="F41:H41"/>
    <mergeCell ref="I41:K41"/>
    <mergeCell ref="L41:M41"/>
    <mergeCell ref="N41:O41"/>
    <mergeCell ref="P39:Q39"/>
    <mergeCell ref="R39:S39"/>
    <mergeCell ref="A40:B40"/>
    <mergeCell ref="C40:D40"/>
    <mergeCell ref="F40:H40"/>
    <mergeCell ref="I40:K40"/>
    <mergeCell ref="L40:M40"/>
    <mergeCell ref="N40:O40"/>
    <mergeCell ref="P40:Q40"/>
    <mergeCell ref="R40:S40"/>
    <mergeCell ref="A39:B39"/>
    <mergeCell ref="C39:D39"/>
    <mergeCell ref="F39:H39"/>
    <mergeCell ref="I39:K39"/>
    <mergeCell ref="L39:M39"/>
    <mergeCell ref="N39:O39"/>
    <mergeCell ref="P37:Q37"/>
    <mergeCell ref="R37:S37"/>
    <mergeCell ref="A38:B38"/>
    <mergeCell ref="C38:D38"/>
    <mergeCell ref="F38:H38"/>
    <mergeCell ref="I38:K38"/>
    <mergeCell ref="L38:M38"/>
    <mergeCell ref="N38:O38"/>
    <mergeCell ref="P38:Q38"/>
    <mergeCell ref="R38:S38"/>
    <mergeCell ref="A37:B37"/>
    <mergeCell ref="C37:D37"/>
    <mergeCell ref="F37:H37"/>
    <mergeCell ref="I37:K37"/>
    <mergeCell ref="L37:M37"/>
    <mergeCell ref="N37:O37"/>
    <mergeCell ref="P35:Q35"/>
    <mergeCell ref="R35:S35"/>
    <mergeCell ref="A36:B36"/>
    <mergeCell ref="C36:D36"/>
    <mergeCell ref="F36:H36"/>
    <mergeCell ref="I36:K36"/>
    <mergeCell ref="L36:M36"/>
    <mergeCell ref="N36:O36"/>
    <mergeCell ref="P36:Q36"/>
    <mergeCell ref="R36:S36"/>
    <mergeCell ref="A35:B35"/>
    <mergeCell ref="C35:D35"/>
    <mergeCell ref="F35:H35"/>
    <mergeCell ref="I35:K35"/>
    <mergeCell ref="L35:M35"/>
    <mergeCell ref="N35:O35"/>
    <mergeCell ref="P33:Q33"/>
    <mergeCell ref="R33:S33"/>
    <mergeCell ref="A34:B34"/>
    <mergeCell ref="C34:D34"/>
    <mergeCell ref="F34:H34"/>
    <mergeCell ref="I34:K34"/>
    <mergeCell ref="L34:M34"/>
    <mergeCell ref="N34:O34"/>
    <mergeCell ref="P34:Q34"/>
    <mergeCell ref="R34:S34"/>
    <mergeCell ref="A33:B33"/>
    <mergeCell ref="C33:D33"/>
    <mergeCell ref="F33:H33"/>
    <mergeCell ref="I33:K33"/>
    <mergeCell ref="L33:M33"/>
    <mergeCell ref="N33:O33"/>
    <mergeCell ref="P31:Q31"/>
    <mergeCell ref="R31:S31"/>
    <mergeCell ref="A32:B32"/>
    <mergeCell ref="C32:D32"/>
    <mergeCell ref="F32:H32"/>
    <mergeCell ref="I32:K32"/>
    <mergeCell ref="L32:M32"/>
    <mergeCell ref="N32:O32"/>
    <mergeCell ref="P32:Q32"/>
    <mergeCell ref="R32:S32"/>
    <mergeCell ref="A31:B31"/>
    <mergeCell ref="C31:D31"/>
    <mergeCell ref="F31:H31"/>
    <mergeCell ref="I31:K31"/>
    <mergeCell ref="L31:M31"/>
    <mergeCell ref="N31:O31"/>
    <mergeCell ref="P29:Q29"/>
    <mergeCell ref="R29:S29"/>
    <mergeCell ref="A30:B30"/>
    <mergeCell ref="C30:D30"/>
    <mergeCell ref="F30:H30"/>
    <mergeCell ref="I30:K30"/>
    <mergeCell ref="L30:M30"/>
    <mergeCell ref="N30:O30"/>
    <mergeCell ref="P30:Q30"/>
    <mergeCell ref="R30:S30"/>
    <mergeCell ref="A29:B29"/>
    <mergeCell ref="C29:D29"/>
    <mergeCell ref="F29:H29"/>
    <mergeCell ref="I29:K29"/>
    <mergeCell ref="L29:M29"/>
    <mergeCell ref="N29:O29"/>
    <mergeCell ref="P27:Q27"/>
    <mergeCell ref="R27:S27"/>
    <mergeCell ref="A28:B28"/>
    <mergeCell ref="C28:D28"/>
    <mergeCell ref="F28:H28"/>
    <mergeCell ref="I28:K28"/>
    <mergeCell ref="L28:M28"/>
    <mergeCell ref="N28:O28"/>
    <mergeCell ref="P28:Q28"/>
    <mergeCell ref="R28:S28"/>
    <mergeCell ref="A27:B27"/>
    <mergeCell ref="C27:D27"/>
    <mergeCell ref="F27:H27"/>
    <mergeCell ref="I27:K27"/>
    <mergeCell ref="L27:M27"/>
    <mergeCell ref="N27:O27"/>
    <mergeCell ref="P25:Q25"/>
    <mergeCell ref="R25:S25"/>
    <mergeCell ref="A26:B26"/>
    <mergeCell ref="C26:D26"/>
    <mergeCell ref="F26:H26"/>
    <mergeCell ref="I26:K26"/>
    <mergeCell ref="L26:M26"/>
    <mergeCell ref="N26:O26"/>
    <mergeCell ref="P26:Q26"/>
    <mergeCell ref="R26:S26"/>
    <mergeCell ref="A25:B25"/>
    <mergeCell ref="C25:D25"/>
    <mergeCell ref="F25:H25"/>
    <mergeCell ref="I25:K25"/>
    <mergeCell ref="L25:M25"/>
    <mergeCell ref="N25:O25"/>
    <mergeCell ref="P23:Q23"/>
    <mergeCell ref="R23:S23"/>
    <mergeCell ref="A24:B24"/>
    <mergeCell ref="C24:D24"/>
    <mergeCell ref="F24:H24"/>
    <mergeCell ref="I24:K24"/>
    <mergeCell ref="L24:M24"/>
    <mergeCell ref="N24:O24"/>
    <mergeCell ref="P24:Q24"/>
    <mergeCell ref="R24:S24"/>
    <mergeCell ref="A23:B23"/>
    <mergeCell ref="C23:D23"/>
    <mergeCell ref="F23:H23"/>
    <mergeCell ref="I23:K23"/>
    <mergeCell ref="L23:M23"/>
    <mergeCell ref="N23:O23"/>
    <mergeCell ref="P21:Q21"/>
    <mergeCell ref="R21:S21"/>
    <mergeCell ref="A22:B22"/>
    <mergeCell ref="C22:D22"/>
    <mergeCell ref="F22:H22"/>
    <mergeCell ref="I22:K22"/>
    <mergeCell ref="L22:M22"/>
    <mergeCell ref="N22:O22"/>
    <mergeCell ref="P22:Q22"/>
    <mergeCell ref="R22:S22"/>
    <mergeCell ref="A21:B21"/>
    <mergeCell ref="C21:D21"/>
    <mergeCell ref="F21:H21"/>
    <mergeCell ref="I21:K21"/>
    <mergeCell ref="L21:M21"/>
    <mergeCell ref="N21:O21"/>
    <mergeCell ref="P19:Q19"/>
    <mergeCell ref="R19:S19"/>
    <mergeCell ref="A20:B20"/>
    <mergeCell ref="C20:D20"/>
    <mergeCell ref="F20:H20"/>
    <mergeCell ref="I20:K20"/>
    <mergeCell ref="L20:M20"/>
    <mergeCell ref="N20:O20"/>
    <mergeCell ref="P20:Q20"/>
    <mergeCell ref="R20:S20"/>
    <mergeCell ref="A19:B19"/>
    <mergeCell ref="C19:D19"/>
    <mergeCell ref="F19:H19"/>
    <mergeCell ref="I19:K19"/>
    <mergeCell ref="L19:M19"/>
    <mergeCell ref="N19:O19"/>
    <mergeCell ref="P17:Q17"/>
    <mergeCell ref="R17:S17"/>
    <mergeCell ref="A18:B18"/>
    <mergeCell ref="C18:D18"/>
    <mergeCell ref="F18:H18"/>
    <mergeCell ref="I18:K18"/>
    <mergeCell ref="L18:M18"/>
    <mergeCell ref="N18:O18"/>
    <mergeCell ref="P18:Q18"/>
    <mergeCell ref="R18:S18"/>
    <mergeCell ref="A17:B17"/>
    <mergeCell ref="C17:D17"/>
    <mergeCell ref="F17:H17"/>
    <mergeCell ref="I17:K17"/>
    <mergeCell ref="L17:M17"/>
    <mergeCell ref="N17:O17"/>
    <mergeCell ref="P15:Q15"/>
    <mergeCell ref="R15:S15"/>
    <mergeCell ref="A16:B16"/>
    <mergeCell ref="C16:D16"/>
    <mergeCell ref="F16:H16"/>
    <mergeCell ref="I16:K16"/>
    <mergeCell ref="L16:M16"/>
    <mergeCell ref="N16:O16"/>
    <mergeCell ref="P16:Q16"/>
    <mergeCell ref="R16:S16"/>
    <mergeCell ref="A15:B15"/>
    <mergeCell ref="C15:D15"/>
    <mergeCell ref="F15:H15"/>
    <mergeCell ref="I15:K15"/>
    <mergeCell ref="L15:M15"/>
    <mergeCell ref="N15:O15"/>
    <mergeCell ref="P13:Q13"/>
    <mergeCell ref="R13:S13"/>
    <mergeCell ref="A14:B14"/>
    <mergeCell ref="C14:D14"/>
    <mergeCell ref="F14:H14"/>
    <mergeCell ref="I14:K14"/>
    <mergeCell ref="L14:M14"/>
    <mergeCell ref="N14:O14"/>
    <mergeCell ref="P14:Q14"/>
    <mergeCell ref="R14:S14"/>
    <mergeCell ref="A13:B13"/>
    <mergeCell ref="C13:D13"/>
    <mergeCell ref="F13:H13"/>
    <mergeCell ref="I13:K13"/>
    <mergeCell ref="L13:M13"/>
    <mergeCell ref="N13:O13"/>
    <mergeCell ref="P11:Q11"/>
    <mergeCell ref="R11:S11"/>
    <mergeCell ref="A12:B12"/>
    <mergeCell ref="C12:D12"/>
    <mergeCell ref="F12:H12"/>
    <mergeCell ref="I12:K12"/>
    <mergeCell ref="L12:M12"/>
    <mergeCell ref="N12:O12"/>
    <mergeCell ref="P12:Q12"/>
    <mergeCell ref="R12:S12"/>
    <mergeCell ref="A11:B11"/>
    <mergeCell ref="C11:D11"/>
    <mergeCell ref="F11:H11"/>
    <mergeCell ref="I11:K11"/>
    <mergeCell ref="L11:M11"/>
    <mergeCell ref="N11:O11"/>
    <mergeCell ref="R9:S9"/>
    <mergeCell ref="A10:B10"/>
    <mergeCell ref="C10:D10"/>
    <mergeCell ref="F10:H10"/>
    <mergeCell ref="I10:K10"/>
    <mergeCell ref="L10:M10"/>
    <mergeCell ref="N10:O10"/>
    <mergeCell ref="P10:Q10"/>
    <mergeCell ref="R10:S10"/>
    <mergeCell ref="N7:O8"/>
    <mergeCell ref="P7:Q8"/>
    <mergeCell ref="R7:S8"/>
    <mergeCell ref="A9:B9"/>
    <mergeCell ref="C9:D9"/>
    <mergeCell ref="F9:H9"/>
    <mergeCell ref="I9:K9"/>
    <mergeCell ref="L9:M9"/>
    <mergeCell ref="N9:O9"/>
    <mergeCell ref="P9:Q9"/>
    <mergeCell ref="A7:B8"/>
    <mergeCell ref="C7:D8"/>
    <mergeCell ref="E7:E8"/>
    <mergeCell ref="F7:H8"/>
    <mergeCell ref="I7:K8"/>
    <mergeCell ref="L7:M8"/>
    <mergeCell ref="A1:S1"/>
    <mergeCell ref="A3:B3"/>
    <mergeCell ref="C3:S3"/>
    <mergeCell ref="A4:B4"/>
    <mergeCell ref="C4:S4"/>
    <mergeCell ref="A5:B5"/>
    <mergeCell ref="C5:S5"/>
  </mergeCells>
  <printOptions/>
  <pageMargins left="0.75" right="0.75" top="1" bottom="1"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201"/>
  <sheetViews>
    <sheetView showGridLines="0" zoomScalePageLayoutView="0" workbookViewId="0" topLeftCell="A1">
      <selection activeCell="A7" sqref="A7"/>
    </sheetView>
  </sheetViews>
  <sheetFormatPr defaultColWidth="9.140625" defaultRowHeight="12.75"/>
  <cols>
    <col min="1" max="1" width="5.140625" style="161" customWidth="1"/>
    <col min="2" max="2" width="42.57421875" style="162" customWidth="1"/>
    <col min="3" max="3" width="4.7109375" style="163" customWidth="1"/>
    <col min="4" max="5" width="12.8515625" style="161" customWidth="1"/>
    <col min="6" max="11" width="9.140625" style="244" customWidth="1"/>
    <col min="12" max="16384" width="9.140625" style="161" customWidth="1"/>
  </cols>
  <sheetData>
    <row r="1" spans="1:11" s="164" customFormat="1" ht="10.5" customHeight="1">
      <c r="A1" s="439" t="s">
        <v>910</v>
      </c>
      <c r="B1" s="439"/>
      <c r="C1" s="439"/>
      <c r="D1" s="439"/>
      <c r="E1" s="439"/>
      <c r="F1" s="245"/>
      <c r="G1" s="245"/>
      <c r="H1" s="245"/>
      <c r="I1" s="245"/>
      <c r="J1" s="245"/>
      <c r="K1" s="245"/>
    </row>
    <row r="2" spans="1:11" s="164" customFormat="1" ht="15" customHeight="1">
      <c r="A2" s="440" t="s">
        <v>216</v>
      </c>
      <c r="B2" s="440"/>
      <c r="C2" s="441"/>
      <c r="D2" s="441"/>
      <c r="E2" s="441"/>
      <c r="F2" s="245"/>
      <c r="G2" s="245"/>
      <c r="H2" s="245"/>
      <c r="I2" s="245"/>
      <c r="J2" s="245"/>
      <c r="K2" s="245"/>
    </row>
    <row r="3" spans="1:5" ht="10.5" customHeight="1">
      <c r="A3" s="440" t="s">
        <v>217</v>
      </c>
      <c r="B3" s="440"/>
      <c r="C3" s="441"/>
      <c r="D3" s="441"/>
      <c r="E3" s="441"/>
    </row>
    <row r="4" spans="1:5" ht="15.75">
      <c r="A4" s="440" t="s">
        <v>218</v>
      </c>
      <c r="B4" s="440"/>
      <c r="C4" s="428" t="str">
        <f>IF(ISBLANK(Ročná_správa!B12),"  ",Ročná_správa!B12)</f>
        <v>STP akciová spoločnosť Michalovce</v>
      </c>
      <c r="D4" s="428"/>
      <c r="E4" s="428"/>
    </row>
    <row r="5" spans="1:5" ht="15.75">
      <c r="A5" s="442" t="s">
        <v>7</v>
      </c>
      <c r="B5" s="442"/>
      <c r="C5" s="428" t="str">
        <f>IF(ISBLANK(Ročná_správa!E6),"  ",Ročná_správa!E6)</f>
        <v>31650058</v>
      </c>
      <c r="D5" s="428"/>
      <c r="E5" s="428"/>
    </row>
    <row r="6" spans="1:5" ht="11.25" customHeight="1">
      <c r="A6" s="166"/>
      <c r="B6" s="167"/>
      <c r="C6" s="168"/>
      <c r="D6" s="166"/>
      <c r="E6" s="166"/>
    </row>
    <row r="7" spans="1:5" ht="12.75" customHeight="1">
      <c r="A7" s="444" t="s">
        <v>902</v>
      </c>
      <c r="B7" s="444"/>
      <c r="C7" s="444" t="s">
        <v>903</v>
      </c>
      <c r="D7" s="496" t="s">
        <v>904</v>
      </c>
      <c r="E7" s="496" t="s">
        <v>223</v>
      </c>
    </row>
    <row r="8" spans="1:5" ht="46.5" customHeight="1">
      <c r="A8" s="444"/>
      <c r="B8" s="444"/>
      <c r="C8" s="444"/>
      <c r="D8" s="496"/>
      <c r="E8" s="496" t="s">
        <v>225</v>
      </c>
    </row>
    <row r="9" spans="1:5" ht="9.75">
      <c r="A9" s="497"/>
      <c r="B9" s="497"/>
      <c r="C9" s="246"/>
      <c r="D9" s="247"/>
      <c r="E9" s="247"/>
    </row>
    <row r="10" spans="1:5" ht="9.75">
      <c r="A10" s="497"/>
      <c r="B10" s="497"/>
      <c r="C10" s="246"/>
      <c r="D10" s="235"/>
      <c r="E10" s="235"/>
    </row>
    <row r="11" spans="1:5" ht="9.75">
      <c r="A11" s="497"/>
      <c r="B11" s="497"/>
      <c r="C11" s="246"/>
      <c r="D11" s="247"/>
      <c r="E11" s="247"/>
    </row>
    <row r="12" spans="1:5" ht="9.75">
      <c r="A12" s="497"/>
      <c r="B12" s="497"/>
      <c r="C12" s="246"/>
      <c r="D12" s="247"/>
      <c r="E12" s="247"/>
    </row>
    <row r="13" spans="1:5" ht="9.75">
      <c r="A13" s="497"/>
      <c r="B13" s="497"/>
      <c r="C13" s="246"/>
      <c r="D13" s="235"/>
      <c r="E13" s="235"/>
    </row>
    <row r="14" spans="1:5" ht="9.75">
      <c r="A14" s="497"/>
      <c r="B14" s="497"/>
      <c r="C14" s="246"/>
      <c r="D14" s="235"/>
      <c r="E14" s="235"/>
    </row>
    <row r="15" spans="1:5" ht="9.75">
      <c r="A15" s="497"/>
      <c r="B15" s="497"/>
      <c r="C15" s="246"/>
      <c r="D15" s="235"/>
      <c r="E15" s="235"/>
    </row>
    <row r="16" spans="1:5" ht="9.75">
      <c r="A16" s="497"/>
      <c r="B16" s="497"/>
      <c r="C16" s="246"/>
      <c r="D16" s="235"/>
      <c r="E16" s="235"/>
    </row>
    <row r="17" spans="1:5" ht="9.75">
      <c r="A17" s="497"/>
      <c r="B17" s="497"/>
      <c r="C17" s="246"/>
      <c r="D17" s="235"/>
      <c r="E17" s="235"/>
    </row>
    <row r="18" spans="1:5" ht="9.75">
      <c r="A18" s="497"/>
      <c r="B18" s="497"/>
      <c r="C18" s="246"/>
      <c r="D18" s="235"/>
      <c r="E18" s="235"/>
    </row>
    <row r="19" spans="1:5" ht="9.75">
      <c r="A19" s="497"/>
      <c r="B19" s="497"/>
      <c r="C19" s="246"/>
      <c r="D19" s="235"/>
      <c r="E19" s="235"/>
    </row>
    <row r="20" spans="1:5" ht="9.75">
      <c r="A20" s="497"/>
      <c r="B20" s="497"/>
      <c r="C20" s="246"/>
      <c r="D20" s="235"/>
      <c r="E20" s="235"/>
    </row>
    <row r="21" spans="1:5" ht="9.75">
      <c r="A21" s="497"/>
      <c r="B21" s="497"/>
      <c r="C21" s="246"/>
      <c r="D21" s="247"/>
      <c r="E21" s="247"/>
    </row>
    <row r="22" spans="1:5" ht="9.75">
      <c r="A22" s="497"/>
      <c r="B22" s="497"/>
      <c r="C22" s="246"/>
      <c r="D22" s="235"/>
      <c r="E22" s="235"/>
    </row>
    <row r="23" spans="1:5" ht="9.75">
      <c r="A23" s="497"/>
      <c r="B23" s="497"/>
      <c r="C23" s="246"/>
      <c r="D23" s="235"/>
      <c r="E23" s="235"/>
    </row>
    <row r="24" spans="1:5" ht="9.75">
      <c r="A24" s="497"/>
      <c r="B24" s="497"/>
      <c r="C24" s="246"/>
      <c r="D24" s="235"/>
      <c r="E24" s="235"/>
    </row>
    <row r="25" spans="1:5" ht="9.75">
      <c r="A25" s="497"/>
      <c r="B25" s="497"/>
      <c r="C25" s="246"/>
      <c r="D25" s="235"/>
      <c r="E25" s="235"/>
    </row>
    <row r="26" spans="1:5" ht="9.75">
      <c r="A26" s="497"/>
      <c r="B26" s="497"/>
      <c r="C26" s="246"/>
      <c r="D26" s="235"/>
      <c r="E26" s="235"/>
    </row>
    <row r="27" spans="1:5" ht="9.75">
      <c r="A27" s="497"/>
      <c r="B27" s="497"/>
      <c r="C27" s="246"/>
      <c r="D27" s="235"/>
      <c r="E27" s="235"/>
    </row>
    <row r="28" spans="1:5" ht="9.75">
      <c r="A28" s="497"/>
      <c r="B28" s="497"/>
      <c r="C28" s="246"/>
      <c r="D28" s="235"/>
      <c r="E28" s="235"/>
    </row>
    <row r="29" spans="1:5" ht="9.75">
      <c r="A29" s="497"/>
      <c r="B29" s="497"/>
      <c r="C29" s="246"/>
      <c r="D29" s="235"/>
      <c r="E29" s="235"/>
    </row>
    <row r="30" spans="1:5" ht="9.75">
      <c r="A30" s="497"/>
      <c r="B30" s="497"/>
      <c r="C30" s="246"/>
      <c r="D30" s="235"/>
      <c r="E30" s="235"/>
    </row>
    <row r="31" spans="1:5" ht="9.75">
      <c r="A31" s="497"/>
      <c r="B31" s="497"/>
      <c r="C31" s="246"/>
      <c r="D31" s="247"/>
      <c r="E31" s="247"/>
    </row>
    <row r="32" spans="1:5" ht="9.75">
      <c r="A32" s="497"/>
      <c r="B32" s="497"/>
      <c r="C32" s="246"/>
      <c r="D32" s="235"/>
      <c r="E32" s="235"/>
    </row>
    <row r="33" spans="1:5" ht="9.75">
      <c r="A33" s="497"/>
      <c r="B33" s="497"/>
      <c r="C33" s="246"/>
      <c r="D33" s="235"/>
      <c r="E33" s="235"/>
    </row>
    <row r="34" spans="1:5" ht="9.75">
      <c r="A34" s="497"/>
      <c r="B34" s="497"/>
      <c r="C34" s="246"/>
      <c r="D34" s="235"/>
      <c r="E34" s="235"/>
    </row>
    <row r="35" spans="1:5" ht="12.75" customHeight="1">
      <c r="A35" s="497"/>
      <c r="B35" s="497"/>
      <c r="C35" s="246"/>
      <c r="D35" s="235"/>
      <c r="E35" s="235"/>
    </row>
    <row r="36" spans="1:5" ht="12.75" customHeight="1">
      <c r="A36" s="497"/>
      <c r="B36" s="497"/>
      <c r="C36" s="246"/>
      <c r="D36" s="235"/>
      <c r="E36" s="235"/>
    </row>
    <row r="37" spans="1:5" ht="12.75" customHeight="1">
      <c r="A37" s="497"/>
      <c r="B37" s="497"/>
      <c r="C37" s="246"/>
      <c r="D37" s="235"/>
      <c r="E37" s="235"/>
    </row>
    <row r="38" spans="1:5" ht="12.75" customHeight="1">
      <c r="A38" s="497"/>
      <c r="B38" s="497"/>
      <c r="C38" s="246"/>
      <c r="D38" s="235"/>
      <c r="E38" s="235"/>
    </row>
    <row r="39" spans="1:5" ht="12.75" customHeight="1">
      <c r="A39" s="497"/>
      <c r="B39" s="497"/>
      <c r="C39" s="246"/>
      <c r="D39" s="235"/>
      <c r="E39" s="235"/>
    </row>
    <row r="40" spans="1:5" ht="12.75" customHeight="1">
      <c r="A40" s="497"/>
      <c r="B40" s="497"/>
      <c r="C40" s="246"/>
      <c r="D40" s="247"/>
      <c r="E40" s="247"/>
    </row>
    <row r="41" spans="1:5" ht="12.75" customHeight="1">
      <c r="A41" s="497"/>
      <c r="B41" s="497"/>
      <c r="C41" s="246"/>
      <c r="D41" s="247"/>
      <c r="E41" s="247"/>
    </row>
    <row r="42" spans="1:5" ht="9.75">
      <c r="A42" s="497"/>
      <c r="B42" s="497"/>
      <c r="C42" s="246"/>
      <c r="D42" s="235"/>
      <c r="E42" s="235"/>
    </row>
    <row r="43" spans="1:5" ht="9.75">
      <c r="A43" s="497"/>
      <c r="B43" s="497"/>
      <c r="C43" s="246"/>
      <c r="D43" s="235"/>
      <c r="E43" s="235"/>
    </row>
    <row r="44" spans="1:5" ht="9.75">
      <c r="A44" s="497"/>
      <c r="B44" s="497"/>
      <c r="C44" s="246"/>
      <c r="D44" s="235"/>
      <c r="E44" s="235"/>
    </row>
    <row r="45" spans="1:5" ht="9.75">
      <c r="A45" s="497"/>
      <c r="B45" s="497"/>
      <c r="C45" s="246"/>
      <c r="D45" s="235"/>
      <c r="E45" s="235"/>
    </row>
    <row r="46" spans="1:5" ht="9.75">
      <c r="A46" s="497"/>
      <c r="B46" s="497"/>
      <c r="C46" s="246"/>
      <c r="D46" s="235"/>
      <c r="E46" s="235"/>
    </row>
    <row r="47" spans="1:5" ht="9.75">
      <c r="A47" s="497"/>
      <c r="B47" s="497"/>
      <c r="C47" s="246"/>
      <c r="D47" s="235"/>
      <c r="E47" s="235"/>
    </row>
    <row r="48" spans="1:5" ht="9.75">
      <c r="A48" s="497"/>
      <c r="B48" s="497"/>
      <c r="C48" s="246"/>
      <c r="D48" s="235"/>
      <c r="E48" s="235"/>
    </row>
    <row r="49" spans="1:5" ht="9.75">
      <c r="A49" s="497"/>
      <c r="B49" s="497"/>
      <c r="C49" s="246"/>
      <c r="D49" s="247"/>
      <c r="E49" s="247"/>
    </row>
    <row r="50" spans="1:5" ht="9.75">
      <c r="A50" s="497"/>
      <c r="B50" s="497"/>
      <c r="C50" s="246"/>
      <c r="D50" s="235"/>
      <c r="E50" s="235"/>
    </row>
    <row r="51" spans="1:5" ht="9.75">
      <c r="A51" s="497"/>
      <c r="B51" s="497"/>
      <c r="C51" s="246"/>
      <c r="D51" s="235"/>
      <c r="E51" s="235"/>
    </row>
    <row r="52" spans="1:5" ht="9.75">
      <c r="A52" s="497"/>
      <c r="B52" s="497"/>
      <c r="C52" s="246"/>
      <c r="D52" s="235"/>
      <c r="E52" s="235"/>
    </row>
    <row r="53" spans="1:5" ht="9.75">
      <c r="A53" s="497"/>
      <c r="B53" s="497"/>
      <c r="C53" s="246"/>
      <c r="D53" s="235"/>
      <c r="E53" s="235"/>
    </row>
    <row r="54" spans="1:5" ht="12.75" customHeight="1">
      <c r="A54" s="497"/>
      <c r="B54" s="497"/>
      <c r="C54" s="246"/>
      <c r="D54" s="235"/>
      <c r="E54" s="235"/>
    </row>
    <row r="55" spans="1:5" ht="12.75" customHeight="1">
      <c r="A55" s="497"/>
      <c r="B55" s="497"/>
      <c r="C55" s="246"/>
      <c r="D55" s="235"/>
      <c r="E55" s="235"/>
    </row>
    <row r="56" spans="1:5" ht="12.75" customHeight="1">
      <c r="A56" s="497"/>
      <c r="B56" s="497"/>
      <c r="C56" s="246"/>
      <c r="D56" s="247"/>
      <c r="E56" s="247"/>
    </row>
    <row r="57" spans="1:5" ht="12.75" customHeight="1">
      <c r="A57" s="497"/>
      <c r="B57" s="497"/>
      <c r="C57" s="246"/>
      <c r="D57" s="235"/>
      <c r="E57" s="235"/>
    </row>
    <row r="58" spans="1:5" ht="12.75" customHeight="1">
      <c r="A58" s="497"/>
      <c r="B58" s="497"/>
      <c r="C58" s="246"/>
      <c r="D58" s="235"/>
      <c r="E58" s="235"/>
    </row>
    <row r="59" spans="1:5" ht="12.75" customHeight="1">
      <c r="A59" s="497"/>
      <c r="B59" s="497"/>
      <c r="C59" s="246"/>
      <c r="D59" s="235"/>
      <c r="E59" s="235"/>
    </row>
    <row r="60" spans="1:5" ht="12.75" customHeight="1">
      <c r="A60" s="497"/>
      <c r="B60" s="497"/>
      <c r="C60" s="246"/>
      <c r="D60" s="235"/>
      <c r="E60" s="235"/>
    </row>
    <row r="61" spans="1:5" ht="12.75" customHeight="1">
      <c r="A61" s="497"/>
      <c r="B61" s="497"/>
      <c r="C61" s="246"/>
      <c r="D61" s="235"/>
      <c r="E61" s="235"/>
    </row>
    <row r="62" spans="1:5" ht="12.75" customHeight="1">
      <c r="A62" s="497"/>
      <c r="B62" s="497"/>
      <c r="C62" s="246"/>
      <c r="D62" s="235"/>
      <c r="E62" s="235"/>
    </row>
    <row r="63" spans="1:5" ht="12.75" customHeight="1">
      <c r="A63" s="497"/>
      <c r="B63" s="497"/>
      <c r="C63" s="246"/>
      <c r="D63" s="235"/>
      <c r="E63" s="235"/>
    </row>
    <row r="64" spans="1:5" ht="12.75" customHeight="1">
      <c r="A64" s="497"/>
      <c r="B64" s="497"/>
      <c r="C64" s="246"/>
      <c r="D64" s="247"/>
      <c r="E64" s="247"/>
    </row>
    <row r="65" spans="1:5" ht="12.75" customHeight="1">
      <c r="A65" s="497"/>
      <c r="B65" s="497"/>
      <c r="C65" s="246"/>
      <c r="D65" s="235"/>
      <c r="E65" s="235"/>
    </row>
    <row r="66" spans="1:5" ht="12.75" customHeight="1">
      <c r="A66" s="497"/>
      <c r="B66" s="497"/>
      <c r="C66" s="246"/>
      <c r="D66" s="235"/>
      <c r="E66" s="235"/>
    </row>
    <row r="67" spans="1:5" ht="12.75" customHeight="1">
      <c r="A67" s="497"/>
      <c r="B67" s="497"/>
      <c r="C67" s="246"/>
      <c r="D67" s="235"/>
      <c r="E67" s="235"/>
    </row>
    <row r="68" spans="1:5" ht="12.75" customHeight="1">
      <c r="A68" s="497"/>
      <c r="B68" s="497"/>
      <c r="C68" s="246"/>
      <c r="D68" s="235"/>
      <c r="E68" s="235"/>
    </row>
    <row r="69" spans="1:5" ht="12.75" customHeight="1">
      <c r="A69" s="497"/>
      <c r="B69" s="497"/>
      <c r="C69" s="246"/>
      <c r="D69" s="235"/>
      <c r="E69" s="235"/>
    </row>
    <row r="70" spans="1:5" ht="12.75" customHeight="1">
      <c r="A70" s="497"/>
      <c r="B70" s="497"/>
      <c r="C70" s="246"/>
      <c r="D70" s="247"/>
      <c r="E70" s="247"/>
    </row>
    <row r="71" spans="1:5" ht="9.75">
      <c r="A71" s="497"/>
      <c r="B71" s="497"/>
      <c r="C71" s="246"/>
      <c r="D71" s="235"/>
      <c r="E71" s="235"/>
    </row>
    <row r="72" spans="1:5" ht="9.75">
      <c r="A72" s="497"/>
      <c r="B72" s="497"/>
      <c r="C72" s="246"/>
      <c r="D72" s="235"/>
      <c r="E72" s="235"/>
    </row>
    <row r="73" spans="1:5" ht="12.75" customHeight="1">
      <c r="A73" s="497"/>
      <c r="B73" s="497"/>
      <c r="C73" s="246"/>
      <c r="D73" s="247"/>
      <c r="E73" s="247"/>
    </row>
    <row r="74" spans="1:5" ht="9.75">
      <c r="A74" s="244"/>
      <c r="B74" s="254"/>
      <c r="C74" s="255"/>
      <c r="D74" s="256"/>
      <c r="E74" s="256"/>
    </row>
    <row r="75" spans="1:5" ht="9.75">
      <c r="A75" s="244"/>
      <c r="B75" s="257"/>
      <c r="C75" s="255"/>
      <c r="D75" s="256"/>
      <c r="E75" s="256"/>
    </row>
    <row r="76" spans="1:5" ht="9.75">
      <c r="A76" s="244"/>
      <c r="B76" s="257"/>
      <c r="C76" s="255"/>
      <c r="D76" s="256"/>
      <c r="E76" s="256"/>
    </row>
    <row r="77" spans="1:5" ht="9.75">
      <c r="A77" s="244"/>
      <c r="B77" s="257"/>
      <c r="C77" s="255"/>
      <c r="D77" s="256"/>
      <c r="E77" s="256"/>
    </row>
    <row r="78" spans="1:5" ht="9.75">
      <c r="A78" s="244"/>
      <c r="B78" s="257"/>
      <c r="C78" s="255"/>
      <c r="D78" s="256"/>
      <c r="E78" s="256"/>
    </row>
    <row r="79" spans="1:5" ht="9.75">
      <c r="A79" s="244"/>
      <c r="B79" s="257"/>
      <c r="C79" s="255"/>
      <c r="D79" s="256"/>
      <c r="E79" s="256"/>
    </row>
    <row r="80" spans="1:5" ht="9.75">
      <c r="A80" s="244"/>
      <c r="B80" s="257"/>
      <c r="C80" s="255"/>
      <c r="D80" s="256"/>
      <c r="E80" s="256"/>
    </row>
    <row r="81" spans="2:5" s="244" customFormat="1" ht="9.75">
      <c r="B81" s="257"/>
      <c r="C81" s="255"/>
      <c r="D81" s="256"/>
      <c r="E81" s="256"/>
    </row>
    <row r="82" spans="2:5" s="244" customFormat="1" ht="9.75">
      <c r="B82" s="257"/>
      <c r="C82" s="255"/>
      <c r="D82" s="256"/>
      <c r="E82" s="256"/>
    </row>
    <row r="83" spans="2:5" s="244" customFormat="1" ht="9.75">
      <c r="B83" s="257"/>
      <c r="C83" s="255"/>
      <c r="D83" s="256"/>
      <c r="E83" s="256"/>
    </row>
    <row r="84" spans="2:5" s="244" customFormat="1" ht="9.75">
      <c r="B84" s="257"/>
      <c r="C84" s="255"/>
      <c r="D84" s="256"/>
      <c r="E84" s="256"/>
    </row>
    <row r="85" spans="2:5" s="244" customFormat="1" ht="9.75">
      <c r="B85" s="257"/>
      <c r="C85" s="255"/>
      <c r="D85" s="256"/>
      <c r="E85" s="256"/>
    </row>
    <row r="86" spans="2:5" s="244" customFormat="1" ht="9.75">
      <c r="B86" s="257"/>
      <c r="C86" s="255"/>
      <c r="D86" s="256"/>
      <c r="E86" s="256"/>
    </row>
    <row r="87" spans="2:5" s="244" customFormat="1" ht="9.75">
      <c r="B87" s="257"/>
      <c r="C87" s="255"/>
      <c r="D87" s="256"/>
      <c r="E87" s="256"/>
    </row>
    <row r="88" spans="2:5" s="244" customFormat="1" ht="9.75">
      <c r="B88" s="257"/>
      <c r="C88" s="255"/>
      <c r="D88" s="256"/>
      <c r="E88" s="256"/>
    </row>
    <row r="89" spans="2:5" s="244" customFormat="1" ht="9.75">
      <c r="B89" s="257"/>
      <c r="C89" s="255"/>
      <c r="D89" s="256"/>
      <c r="E89" s="256"/>
    </row>
    <row r="90" spans="2:5" s="244" customFormat="1" ht="9.75">
      <c r="B90" s="257"/>
      <c r="C90" s="255"/>
      <c r="D90" s="256"/>
      <c r="E90" s="256"/>
    </row>
    <row r="91" spans="2:5" s="244" customFormat="1" ht="9.75">
      <c r="B91" s="257"/>
      <c r="C91" s="255"/>
      <c r="D91" s="256"/>
      <c r="E91" s="256"/>
    </row>
    <row r="92" spans="2:5" s="244" customFormat="1" ht="9.75">
      <c r="B92" s="257"/>
      <c r="C92" s="255"/>
      <c r="D92" s="256"/>
      <c r="E92" s="256"/>
    </row>
    <row r="93" spans="2:5" s="244" customFormat="1" ht="9.75">
      <c r="B93" s="257"/>
      <c r="C93" s="255"/>
      <c r="D93" s="256"/>
      <c r="E93" s="256"/>
    </row>
    <row r="94" spans="2:5" s="244" customFormat="1" ht="9.75">
      <c r="B94" s="257"/>
      <c r="C94" s="255"/>
      <c r="D94" s="256"/>
      <c r="E94" s="256"/>
    </row>
    <row r="95" spans="2:5" s="244" customFormat="1" ht="9.75">
      <c r="B95" s="257"/>
      <c r="C95" s="255"/>
      <c r="D95" s="256"/>
      <c r="E95" s="256"/>
    </row>
    <row r="96" spans="2:5" s="244" customFormat="1" ht="9.75">
      <c r="B96" s="257"/>
      <c r="C96" s="255"/>
      <c r="D96" s="256"/>
      <c r="E96" s="256"/>
    </row>
    <row r="97" spans="2:5" s="244" customFormat="1" ht="9.75">
      <c r="B97" s="257"/>
      <c r="C97" s="255"/>
      <c r="D97" s="256"/>
      <c r="E97" s="256"/>
    </row>
    <row r="98" spans="2:5" s="244" customFormat="1" ht="9.75">
      <c r="B98" s="257"/>
      <c r="C98" s="255"/>
      <c r="D98" s="256"/>
      <c r="E98" s="256"/>
    </row>
    <row r="99" spans="2:5" s="244" customFormat="1" ht="9.75">
      <c r="B99" s="257"/>
      <c r="C99" s="255"/>
      <c r="D99" s="256"/>
      <c r="E99" s="256"/>
    </row>
    <row r="100" spans="2:5" s="244" customFormat="1" ht="9.75">
      <c r="B100" s="257"/>
      <c r="C100" s="255"/>
      <c r="D100" s="256"/>
      <c r="E100" s="256"/>
    </row>
    <row r="101" spans="2:5" s="244" customFormat="1" ht="9.75">
      <c r="B101" s="257"/>
      <c r="C101" s="255"/>
      <c r="D101" s="256"/>
      <c r="E101" s="256"/>
    </row>
    <row r="102" spans="2:5" s="244" customFormat="1" ht="9.75">
      <c r="B102" s="257"/>
      <c r="C102" s="255"/>
      <c r="D102" s="256"/>
      <c r="E102" s="256"/>
    </row>
    <row r="103" spans="2:5" s="244" customFormat="1" ht="9.75">
      <c r="B103" s="257"/>
      <c r="C103" s="255"/>
      <c r="D103" s="256"/>
      <c r="E103" s="256"/>
    </row>
    <row r="104" spans="2:5" s="244" customFormat="1" ht="9.75">
      <c r="B104" s="257"/>
      <c r="C104" s="255"/>
      <c r="D104" s="256"/>
      <c r="E104" s="256"/>
    </row>
    <row r="105" spans="4:5" ht="9.75">
      <c r="D105" s="175"/>
      <c r="E105" s="175"/>
    </row>
    <row r="106" spans="4:5" ht="9.75">
      <c r="D106" s="175"/>
      <c r="E106" s="175"/>
    </row>
    <row r="107" spans="4:5" ht="9.75">
      <c r="D107" s="175"/>
      <c r="E107" s="175"/>
    </row>
    <row r="108" spans="4:5" ht="9.75">
      <c r="D108" s="175"/>
      <c r="E108" s="175"/>
    </row>
    <row r="109" spans="4:5" ht="9.75">
      <c r="D109" s="175"/>
      <c r="E109" s="175"/>
    </row>
    <row r="110" spans="4:5" ht="9.75">
      <c r="D110" s="175"/>
      <c r="E110" s="175"/>
    </row>
    <row r="111" spans="4:5" ht="9.75">
      <c r="D111" s="175"/>
      <c r="E111" s="175"/>
    </row>
    <row r="112" spans="4:5" ht="9.75">
      <c r="D112" s="175"/>
      <c r="E112" s="175"/>
    </row>
    <row r="113" spans="4:5" ht="9.75">
      <c r="D113" s="175"/>
      <c r="E113" s="175"/>
    </row>
    <row r="114" spans="4:5" ht="9.75">
      <c r="D114" s="175"/>
      <c r="E114" s="175"/>
    </row>
    <row r="115" spans="4:5" ht="9.75">
      <c r="D115" s="175"/>
      <c r="E115" s="175"/>
    </row>
    <row r="116" spans="4:5" ht="9.75">
      <c r="D116" s="175"/>
      <c r="E116" s="175"/>
    </row>
    <row r="117" spans="4:5" ht="9.75">
      <c r="D117" s="175"/>
      <c r="E117" s="175"/>
    </row>
    <row r="118" spans="4:5" ht="9.75">
      <c r="D118" s="175"/>
      <c r="E118" s="175"/>
    </row>
    <row r="119" spans="4:5" ht="9.75">
      <c r="D119" s="175"/>
      <c r="E119" s="175"/>
    </row>
    <row r="120" spans="4:5" ht="9.75">
      <c r="D120" s="175"/>
      <c r="E120" s="175"/>
    </row>
    <row r="121" spans="4:5" ht="9.75">
      <c r="D121" s="175"/>
      <c r="E121" s="175"/>
    </row>
    <row r="122" spans="4:5" ht="9.75">
      <c r="D122" s="175"/>
      <c r="E122" s="175"/>
    </row>
    <row r="123" spans="4:5" ht="9.75">
      <c r="D123" s="175"/>
      <c r="E123" s="175"/>
    </row>
    <row r="124" spans="4:5" ht="9.75">
      <c r="D124" s="175"/>
      <c r="E124" s="175"/>
    </row>
    <row r="125" spans="4:5" ht="9.75">
      <c r="D125" s="175"/>
      <c r="E125" s="175"/>
    </row>
    <row r="126" spans="4:5" ht="9.75">
      <c r="D126" s="175"/>
      <c r="E126" s="175"/>
    </row>
    <row r="127" spans="4:5" ht="9.75">
      <c r="D127" s="175"/>
      <c r="E127" s="175"/>
    </row>
    <row r="128" spans="4:5" ht="9.75">
      <c r="D128" s="175"/>
      <c r="E128" s="175"/>
    </row>
    <row r="129" spans="4:5" ht="9.75">
      <c r="D129" s="175"/>
      <c r="E129" s="175"/>
    </row>
    <row r="130" spans="4:5" ht="9.75">
      <c r="D130" s="175"/>
      <c r="E130" s="175"/>
    </row>
    <row r="131" spans="4:5" ht="9.75">
      <c r="D131" s="175"/>
      <c r="E131" s="175"/>
    </row>
    <row r="132" spans="4:5" ht="9.75">
      <c r="D132" s="175"/>
      <c r="E132" s="175"/>
    </row>
    <row r="133" spans="4:5" ht="9.75">
      <c r="D133" s="175"/>
      <c r="E133" s="175"/>
    </row>
    <row r="134" spans="4:5" ht="9.75">
      <c r="D134" s="175"/>
      <c r="E134" s="175"/>
    </row>
    <row r="135" spans="4:5" ht="9.75">
      <c r="D135" s="175"/>
      <c r="E135" s="175"/>
    </row>
    <row r="136" spans="4:5" ht="9.75">
      <c r="D136" s="175"/>
      <c r="E136" s="175"/>
    </row>
    <row r="137" spans="4:5" ht="9.75">
      <c r="D137" s="175"/>
      <c r="E137" s="175"/>
    </row>
    <row r="138" spans="4:5" ht="9.75">
      <c r="D138" s="175"/>
      <c r="E138" s="175"/>
    </row>
    <row r="139" spans="4:5" ht="9.75">
      <c r="D139" s="175"/>
      <c r="E139" s="175"/>
    </row>
    <row r="140" spans="4:5" ht="9.75">
      <c r="D140" s="175"/>
      <c r="E140" s="175"/>
    </row>
    <row r="141" spans="4:5" ht="9.75">
      <c r="D141" s="175"/>
      <c r="E141" s="175"/>
    </row>
    <row r="142" spans="4:5" ht="9.75">
      <c r="D142" s="175"/>
      <c r="E142" s="175"/>
    </row>
    <row r="143" spans="4:5" ht="9.75">
      <c r="D143" s="175"/>
      <c r="E143" s="175"/>
    </row>
    <row r="144" spans="4:5" ht="9.75">
      <c r="D144" s="175"/>
      <c r="E144" s="175"/>
    </row>
    <row r="145" spans="4:5" ht="9.75">
      <c r="D145" s="175"/>
      <c r="E145" s="175"/>
    </row>
    <row r="146" spans="4:5" ht="9.75">
      <c r="D146" s="175"/>
      <c r="E146" s="175"/>
    </row>
    <row r="147" spans="4:5" ht="9.75">
      <c r="D147" s="175"/>
      <c r="E147" s="175"/>
    </row>
    <row r="148" spans="4:5" ht="9.75">
      <c r="D148" s="175"/>
      <c r="E148" s="175"/>
    </row>
    <row r="149" spans="4:5" ht="9.75">
      <c r="D149" s="175"/>
      <c r="E149" s="175"/>
    </row>
    <row r="150" spans="4:5" ht="9.75">
      <c r="D150" s="175"/>
      <c r="E150" s="175"/>
    </row>
    <row r="151" spans="4:5" ht="9.75">
      <c r="D151" s="175"/>
      <c r="E151" s="175"/>
    </row>
    <row r="152" spans="4:5" ht="9.75">
      <c r="D152" s="175"/>
      <c r="E152" s="175"/>
    </row>
    <row r="153" spans="4:5" ht="9.75">
      <c r="D153" s="175"/>
      <c r="E153" s="175"/>
    </row>
    <row r="154" spans="4:5" ht="9.75">
      <c r="D154" s="175"/>
      <c r="E154" s="175"/>
    </row>
    <row r="155" spans="4:5" ht="9.75">
      <c r="D155" s="175"/>
      <c r="E155" s="175"/>
    </row>
    <row r="156" spans="4:5" ht="9.75">
      <c r="D156" s="175"/>
      <c r="E156" s="175"/>
    </row>
    <row r="157" spans="4:5" ht="9.75">
      <c r="D157" s="175"/>
      <c r="E157" s="175"/>
    </row>
    <row r="158" spans="4:5" ht="9.75">
      <c r="D158" s="175"/>
      <c r="E158" s="175"/>
    </row>
    <row r="159" spans="4:5" ht="9.75">
      <c r="D159" s="175"/>
      <c r="E159" s="175"/>
    </row>
    <row r="160" spans="4:5" ht="9.75">
      <c r="D160" s="175"/>
      <c r="E160" s="175"/>
    </row>
    <row r="161" spans="4:5" ht="9.75">
      <c r="D161" s="175"/>
      <c r="E161" s="175"/>
    </row>
    <row r="162" spans="4:5" ht="9.75">
      <c r="D162" s="175"/>
      <c r="E162" s="175"/>
    </row>
    <row r="163" spans="4:5" ht="9.75">
      <c r="D163" s="175"/>
      <c r="E163" s="175"/>
    </row>
    <row r="164" spans="4:5" ht="9.75">
      <c r="D164" s="175"/>
      <c r="E164" s="175"/>
    </row>
    <row r="165" spans="4:5" ht="9.75">
      <c r="D165" s="175"/>
      <c r="E165" s="175"/>
    </row>
    <row r="166" spans="4:5" ht="9.75">
      <c r="D166" s="175"/>
      <c r="E166" s="175"/>
    </row>
    <row r="167" spans="4:5" ht="9.75">
      <c r="D167" s="175"/>
      <c r="E167" s="175"/>
    </row>
    <row r="168" spans="4:5" ht="9.75">
      <c r="D168" s="175"/>
      <c r="E168" s="175"/>
    </row>
    <row r="169" spans="4:5" ht="9.75">
      <c r="D169" s="175"/>
      <c r="E169" s="175"/>
    </row>
    <row r="170" spans="4:5" ht="9.75">
      <c r="D170" s="175"/>
      <c r="E170" s="175"/>
    </row>
    <row r="171" spans="4:5" ht="9.75">
      <c r="D171" s="175"/>
      <c r="E171" s="175"/>
    </row>
    <row r="172" spans="4:5" ht="9.75">
      <c r="D172" s="175"/>
      <c r="E172" s="175"/>
    </row>
    <row r="173" spans="4:5" ht="9.75">
      <c r="D173" s="175"/>
      <c r="E173" s="175"/>
    </row>
    <row r="174" spans="4:5" ht="9.75">
      <c r="D174" s="175"/>
      <c r="E174" s="175"/>
    </row>
    <row r="175" spans="4:5" ht="9.75">
      <c r="D175" s="175"/>
      <c r="E175" s="175"/>
    </row>
    <row r="176" spans="4:5" ht="9.75">
      <c r="D176" s="175"/>
      <c r="E176" s="175"/>
    </row>
    <row r="177" spans="4:5" ht="9.75">
      <c r="D177" s="175"/>
      <c r="E177" s="175"/>
    </row>
    <row r="178" spans="4:5" ht="9.75">
      <c r="D178" s="175"/>
      <c r="E178" s="175"/>
    </row>
    <row r="179" spans="4:5" ht="9.75">
      <c r="D179" s="175"/>
      <c r="E179" s="175"/>
    </row>
    <row r="180" spans="4:5" ht="9.75">
      <c r="D180" s="175"/>
      <c r="E180" s="175"/>
    </row>
    <row r="181" spans="4:5" ht="9.75">
      <c r="D181" s="175"/>
      <c r="E181" s="175"/>
    </row>
    <row r="182" spans="4:5" ht="9.75">
      <c r="D182" s="175"/>
      <c r="E182" s="175"/>
    </row>
    <row r="183" spans="4:5" ht="9.75">
      <c r="D183" s="175"/>
      <c r="E183" s="175"/>
    </row>
    <row r="184" spans="4:5" ht="9.75">
      <c r="D184" s="175"/>
      <c r="E184" s="175"/>
    </row>
    <row r="185" spans="4:5" ht="9.75">
      <c r="D185" s="175"/>
      <c r="E185" s="175"/>
    </row>
    <row r="186" spans="4:5" ht="9.75">
      <c r="D186" s="175"/>
      <c r="E186" s="175"/>
    </row>
    <row r="187" spans="4:5" ht="9.75">
      <c r="D187" s="175"/>
      <c r="E187" s="175"/>
    </row>
    <row r="188" spans="4:5" ht="9.75">
      <c r="D188" s="175"/>
      <c r="E188" s="175"/>
    </row>
    <row r="189" spans="4:5" ht="9.75">
      <c r="D189" s="175"/>
      <c r="E189" s="175"/>
    </row>
    <row r="190" spans="4:5" ht="9.75">
      <c r="D190" s="175"/>
      <c r="E190" s="175"/>
    </row>
    <row r="191" spans="4:5" ht="9.75">
      <c r="D191" s="175"/>
      <c r="E191" s="175"/>
    </row>
    <row r="192" spans="4:5" ht="9.75">
      <c r="D192" s="175"/>
      <c r="E192" s="175"/>
    </row>
    <row r="193" spans="4:5" ht="9.75">
      <c r="D193" s="175"/>
      <c r="E193" s="175"/>
    </row>
    <row r="194" spans="4:5" ht="9.75">
      <c r="D194" s="175"/>
      <c r="E194" s="175"/>
    </row>
    <row r="195" spans="4:5" ht="9.75">
      <c r="D195" s="175"/>
      <c r="E195" s="175"/>
    </row>
    <row r="196" spans="4:5" ht="9.75">
      <c r="D196" s="175"/>
      <c r="E196" s="175"/>
    </row>
    <row r="197" spans="4:5" ht="9.75">
      <c r="D197" s="175"/>
      <c r="E197" s="175"/>
    </row>
    <row r="198" spans="4:5" ht="9.75">
      <c r="D198" s="175"/>
      <c r="E198" s="175"/>
    </row>
    <row r="199" spans="4:5" ht="9.75">
      <c r="D199" s="175"/>
      <c r="E199" s="175"/>
    </row>
    <row r="200" spans="4:5" ht="9.75">
      <c r="D200" s="175"/>
      <c r="E200" s="175"/>
    </row>
    <row r="201" spans="4:5" ht="9.75">
      <c r="D201" s="175"/>
      <c r="E201" s="175"/>
    </row>
  </sheetData>
  <sheetProtection password="9F76" sheet="1" formatCells="0" formatColumns="0" formatRows="0" insertColumns="0" insertRows="0"/>
  <mergeCells count="78">
    <mergeCell ref="A69:B69"/>
    <mergeCell ref="A70:B70"/>
    <mergeCell ref="A71:B71"/>
    <mergeCell ref="A72:B72"/>
    <mergeCell ref="A73:B73"/>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5:B5"/>
    <mergeCell ref="C5:E5"/>
    <mergeCell ref="A7:B8"/>
    <mergeCell ref="C7:C8"/>
    <mergeCell ref="D7:D8"/>
    <mergeCell ref="E7:E8"/>
    <mergeCell ref="A1:E1"/>
    <mergeCell ref="A2:B2"/>
    <mergeCell ref="C2:E2"/>
    <mergeCell ref="A3:B3"/>
    <mergeCell ref="C3:E3"/>
    <mergeCell ref="A4:B4"/>
    <mergeCell ref="C4:E4"/>
  </mergeCells>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204"/>
  <sheetViews>
    <sheetView showGridLines="0" zoomScalePageLayoutView="0" workbookViewId="0" topLeftCell="A1">
      <selection activeCell="A8" sqref="A8"/>
    </sheetView>
  </sheetViews>
  <sheetFormatPr defaultColWidth="9.140625" defaultRowHeight="12.75"/>
  <cols>
    <col min="1" max="1" width="6.00390625" style="161" customWidth="1"/>
    <col min="2" max="2" width="41.421875" style="162" customWidth="1"/>
    <col min="3" max="3" width="7.7109375" style="163" customWidth="1"/>
    <col min="4" max="5" width="19.140625" style="161" customWidth="1"/>
    <col min="6" max="10" width="9.140625" style="244" customWidth="1"/>
    <col min="11" max="16384" width="9.140625" style="161" customWidth="1"/>
  </cols>
  <sheetData>
    <row r="1" spans="1:8" ht="13.5" customHeight="1">
      <c r="A1" s="506" t="s">
        <v>911</v>
      </c>
      <c r="B1" s="506"/>
      <c r="C1" s="506"/>
      <c r="D1" s="506"/>
      <c r="E1" s="506"/>
      <c r="F1" s="258"/>
      <c r="G1" s="258"/>
      <c r="H1" s="258"/>
    </row>
    <row r="2" spans="1:8" ht="9.75">
      <c r="A2" s="259"/>
      <c r="B2" s="259"/>
      <c r="C2" s="259"/>
      <c r="D2" s="259"/>
      <c r="E2" s="259"/>
      <c r="F2" s="258"/>
      <c r="G2" s="258"/>
      <c r="H2" s="258"/>
    </row>
    <row r="3" spans="1:10" s="168" customFormat="1" ht="9.75" customHeight="1">
      <c r="A3" s="474" t="s">
        <v>218</v>
      </c>
      <c r="B3" s="474"/>
      <c r="C3" s="507" t="str">
        <f>IF(ISBLANK(Ročná_správa!B12),"   údaj nebol vyplnený   ",Ročná_správa!B12)</f>
        <v>STP akciová spoločnosť Michalovce</v>
      </c>
      <c r="D3" s="507"/>
      <c r="E3" s="507"/>
      <c r="F3" s="260"/>
      <c r="G3" s="260"/>
      <c r="H3" s="260"/>
      <c r="I3" s="260"/>
      <c r="J3" s="260"/>
    </row>
    <row r="4" spans="1:10" s="168" customFormat="1" ht="11.25">
      <c r="A4" s="474" t="s">
        <v>7</v>
      </c>
      <c r="B4" s="474"/>
      <c r="C4" s="507" t="str">
        <f>IF(Ročná_správa!E6=0,"   údaj nebol vyplnený   ",Ročná_správa!E6)</f>
        <v>31650058</v>
      </c>
      <c r="D4" s="507"/>
      <c r="E4" s="507"/>
      <c r="F4" s="260"/>
      <c r="G4" s="260"/>
      <c r="H4" s="260"/>
      <c r="I4" s="260"/>
      <c r="J4" s="260"/>
    </row>
    <row r="5" spans="1:10" s="168" customFormat="1" ht="11.25">
      <c r="A5" s="474" t="s">
        <v>216</v>
      </c>
      <c r="B5" s="474"/>
      <c r="C5" s="508"/>
      <c r="D5" s="508"/>
      <c r="E5" s="508"/>
      <c r="F5" s="260"/>
      <c r="G5" s="260"/>
      <c r="H5" s="260"/>
      <c r="I5" s="260"/>
      <c r="J5" s="260"/>
    </row>
    <row r="6" spans="1:5" ht="11.25">
      <c r="A6" s="474" t="s">
        <v>217</v>
      </c>
      <c r="B6" s="474"/>
      <c r="C6" s="508"/>
      <c r="D6" s="508"/>
      <c r="E6" s="508"/>
    </row>
    <row r="7" spans="1:10" s="264" customFormat="1" ht="11.25">
      <c r="A7" s="261"/>
      <c r="B7" s="261"/>
      <c r="C7" s="262"/>
      <c r="D7" s="262"/>
      <c r="E7" s="262"/>
      <c r="F7" s="263"/>
      <c r="G7" s="263"/>
      <c r="H7" s="263"/>
      <c r="I7" s="263"/>
      <c r="J7" s="263"/>
    </row>
    <row r="8" spans="1:5" ht="20.25" customHeight="1">
      <c r="A8" s="509" t="s">
        <v>912</v>
      </c>
      <c r="B8" s="509"/>
      <c r="C8" s="510" t="s">
        <v>903</v>
      </c>
      <c r="D8" s="511" t="s">
        <v>222</v>
      </c>
      <c r="E8" s="512" t="s">
        <v>913</v>
      </c>
    </row>
    <row r="9" spans="1:5" ht="20.25" customHeight="1">
      <c r="A9" s="509"/>
      <c r="B9" s="509"/>
      <c r="C9" s="510"/>
      <c r="D9" s="511"/>
      <c r="E9" s="512"/>
    </row>
    <row r="10" spans="1:10" s="187" customFormat="1" ht="11.25" customHeight="1">
      <c r="A10" s="513"/>
      <c r="B10" s="513"/>
      <c r="C10" s="265"/>
      <c r="D10" s="266"/>
      <c r="E10" s="266"/>
      <c r="F10" s="267"/>
      <c r="G10" s="267"/>
      <c r="H10" s="267"/>
      <c r="I10" s="267"/>
      <c r="J10" s="267"/>
    </row>
    <row r="11" spans="1:10" s="187" customFormat="1" ht="11.25" customHeight="1">
      <c r="A11" s="514"/>
      <c r="B11" s="514"/>
      <c r="C11" s="268"/>
      <c r="D11" s="269"/>
      <c r="E11" s="269"/>
      <c r="F11" s="267"/>
      <c r="G11" s="267"/>
      <c r="H11" s="267"/>
      <c r="I11" s="267"/>
      <c r="J11" s="267"/>
    </row>
    <row r="12" spans="1:10" s="187" customFormat="1" ht="11.25" customHeight="1">
      <c r="A12" s="514"/>
      <c r="B12" s="514"/>
      <c r="C12" s="268"/>
      <c r="D12" s="269"/>
      <c r="E12" s="269"/>
      <c r="F12" s="267"/>
      <c r="G12" s="267"/>
      <c r="H12" s="267"/>
      <c r="I12" s="267"/>
      <c r="J12" s="267"/>
    </row>
    <row r="13" spans="1:10" s="187" customFormat="1" ht="11.25" customHeight="1">
      <c r="A13" s="514"/>
      <c r="B13" s="514"/>
      <c r="C13" s="268"/>
      <c r="D13" s="269"/>
      <c r="E13" s="269"/>
      <c r="F13" s="267"/>
      <c r="G13" s="267"/>
      <c r="H13" s="267"/>
      <c r="I13" s="267"/>
      <c r="J13" s="267"/>
    </row>
    <row r="14" spans="1:5" ht="11.25" customHeight="1">
      <c r="A14" s="514"/>
      <c r="B14" s="514"/>
      <c r="C14" s="268"/>
      <c r="D14" s="269"/>
      <c r="E14" s="269"/>
    </row>
    <row r="15" spans="1:5" ht="11.25" customHeight="1">
      <c r="A15" s="514"/>
      <c r="B15" s="514"/>
      <c r="C15" s="268"/>
      <c r="D15" s="269"/>
      <c r="E15" s="269"/>
    </row>
    <row r="16" spans="1:5" ht="11.25" customHeight="1">
      <c r="A16" s="514"/>
      <c r="B16" s="514"/>
      <c r="C16" s="268"/>
      <c r="D16" s="269"/>
      <c r="E16" s="269"/>
    </row>
    <row r="17" spans="1:5" ht="11.25" customHeight="1">
      <c r="A17" s="514"/>
      <c r="B17" s="514"/>
      <c r="C17" s="268"/>
      <c r="D17" s="269"/>
      <c r="E17" s="269"/>
    </row>
    <row r="18" spans="1:5" ht="11.25" customHeight="1">
      <c r="A18" s="514"/>
      <c r="B18" s="514"/>
      <c r="C18" s="268"/>
      <c r="D18" s="269"/>
      <c r="E18" s="269"/>
    </row>
    <row r="19" spans="1:5" ht="11.25" customHeight="1">
      <c r="A19" s="514"/>
      <c r="B19" s="514"/>
      <c r="C19" s="268"/>
      <c r="D19" s="269"/>
      <c r="E19" s="269"/>
    </row>
    <row r="20" spans="1:5" ht="11.25" customHeight="1">
      <c r="A20" s="514"/>
      <c r="B20" s="514"/>
      <c r="C20" s="268"/>
      <c r="D20" s="269"/>
      <c r="E20" s="269"/>
    </row>
    <row r="21" spans="1:5" ht="11.25" customHeight="1">
      <c r="A21" s="514"/>
      <c r="B21" s="514"/>
      <c r="C21" s="268"/>
      <c r="D21" s="269"/>
      <c r="E21" s="269"/>
    </row>
    <row r="22" spans="1:5" ht="11.25" customHeight="1">
      <c r="A22" s="514"/>
      <c r="B22" s="514"/>
      <c r="C22" s="268"/>
      <c r="D22" s="269"/>
      <c r="E22" s="269"/>
    </row>
    <row r="23" spans="1:5" ht="11.25" customHeight="1">
      <c r="A23" s="514"/>
      <c r="B23" s="514"/>
      <c r="C23" s="268"/>
      <c r="D23" s="269"/>
      <c r="E23" s="269"/>
    </row>
    <row r="24" spans="1:5" ht="11.25" customHeight="1">
      <c r="A24" s="514"/>
      <c r="B24" s="514"/>
      <c r="C24" s="268"/>
      <c r="D24" s="269"/>
      <c r="E24" s="269"/>
    </row>
    <row r="25" spans="1:5" ht="11.25" customHeight="1">
      <c r="A25" s="514"/>
      <c r="B25" s="514"/>
      <c r="C25" s="268"/>
      <c r="D25" s="269"/>
      <c r="E25" s="269"/>
    </row>
    <row r="26" spans="1:5" ht="11.25" customHeight="1">
      <c r="A26" s="514"/>
      <c r="B26" s="514"/>
      <c r="C26" s="268"/>
      <c r="D26" s="269"/>
      <c r="E26" s="269"/>
    </row>
    <row r="27" spans="1:5" ht="11.25" customHeight="1">
      <c r="A27" s="514"/>
      <c r="B27" s="514"/>
      <c r="C27" s="268"/>
      <c r="D27" s="269"/>
      <c r="E27" s="269"/>
    </row>
    <row r="28" spans="1:5" ht="11.25" customHeight="1">
      <c r="A28" s="514"/>
      <c r="B28" s="514"/>
      <c r="C28" s="268"/>
      <c r="D28" s="269"/>
      <c r="E28" s="269"/>
    </row>
    <row r="29" spans="1:5" ht="11.25" customHeight="1">
      <c r="A29" s="514"/>
      <c r="B29" s="514"/>
      <c r="C29" s="268"/>
      <c r="D29" s="269"/>
      <c r="E29" s="269"/>
    </row>
    <row r="30" spans="1:5" ht="11.25" customHeight="1">
      <c r="A30" s="514"/>
      <c r="B30" s="514"/>
      <c r="C30" s="268"/>
      <c r="D30" s="269"/>
      <c r="E30" s="269"/>
    </row>
    <row r="31" spans="1:5" ht="11.25" customHeight="1">
      <c r="A31" s="514"/>
      <c r="B31" s="514"/>
      <c r="C31" s="268"/>
      <c r="D31" s="269"/>
      <c r="E31" s="269"/>
    </row>
    <row r="32" spans="1:5" ht="11.25" customHeight="1">
      <c r="A32" s="514"/>
      <c r="B32" s="514"/>
      <c r="C32" s="268"/>
      <c r="D32" s="269"/>
      <c r="E32" s="269"/>
    </row>
    <row r="33" spans="1:5" ht="11.25" customHeight="1">
      <c r="A33" s="514"/>
      <c r="B33" s="514"/>
      <c r="C33" s="268"/>
      <c r="D33" s="269"/>
      <c r="E33" s="269"/>
    </row>
    <row r="34" spans="1:5" ht="11.25" customHeight="1">
      <c r="A34" s="514"/>
      <c r="B34" s="514"/>
      <c r="C34" s="268"/>
      <c r="D34" s="269"/>
      <c r="E34" s="269"/>
    </row>
    <row r="35" spans="1:5" ht="20.25" customHeight="1">
      <c r="A35" s="514"/>
      <c r="B35" s="514"/>
      <c r="C35" s="268"/>
      <c r="D35" s="269"/>
      <c r="E35" s="269"/>
    </row>
    <row r="36" spans="1:5" ht="11.25" customHeight="1">
      <c r="A36" s="514"/>
      <c r="B36" s="514"/>
      <c r="C36" s="268"/>
      <c r="D36" s="269"/>
      <c r="E36" s="269"/>
    </row>
    <row r="37" spans="1:5" ht="11.25" customHeight="1">
      <c r="A37" s="514"/>
      <c r="B37" s="514"/>
      <c r="C37" s="268"/>
      <c r="D37" s="269"/>
      <c r="E37" s="269"/>
    </row>
    <row r="38" spans="1:5" ht="11.25" customHeight="1">
      <c r="A38" s="514"/>
      <c r="B38" s="514"/>
      <c r="C38" s="268"/>
      <c r="D38" s="269"/>
      <c r="E38" s="269"/>
    </row>
    <row r="39" spans="1:5" ht="11.25" customHeight="1">
      <c r="A39" s="514"/>
      <c r="B39" s="514"/>
      <c r="C39" s="268"/>
      <c r="D39" s="269"/>
      <c r="E39" s="269"/>
    </row>
    <row r="40" spans="1:5" ht="11.25" customHeight="1">
      <c r="A40" s="514"/>
      <c r="B40" s="514"/>
      <c r="C40" s="268"/>
      <c r="D40" s="269"/>
      <c r="E40" s="269"/>
    </row>
    <row r="41" spans="1:5" ht="11.25" customHeight="1">
      <c r="A41" s="514"/>
      <c r="B41" s="514"/>
      <c r="C41" s="268"/>
      <c r="D41" s="269"/>
      <c r="E41" s="269"/>
    </row>
    <row r="42" spans="1:5" ht="11.25" customHeight="1">
      <c r="A42" s="514"/>
      <c r="B42" s="514"/>
      <c r="C42" s="268"/>
      <c r="D42" s="269"/>
      <c r="E42" s="269"/>
    </row>
    <row r="43" spans="1:5" ht="11.25" customHeight="1">
      <c r="A43" s="514"/>
      <c r="B43" s="514"/>
      <c r="C43" s="268"/>
      <c r="D43" s="269"/>
      <c r="E43" s="269"/>
    </row>
    <row r="44" spans="1:5" ht="11.25" customHeight="1">
      <c r="A44" s="514"/>
      <c r="B44" s="514"/>
      <c r="C44" s="268"/>
      <c r="D44" s="269"/>
      <c r="E44" s="269"/>
    </row>
    <row r="45" spans="1:5" ht="11.25" customHeight="1">
      <c r="A45" s="514"/>
      <c r="B45" s="514"/>
      <c r="C45" s="268"/>
      <c r="D45" s="269"/>
      <c r="E45" s="269"/>
    </row>
    <row r="46" spans="1:5" ht="11.25" customHeight="1">
      <c r="A46" s="514"/>
      <c r="B46" s="514"/>
      <c r="C46" s="268"/>
      <c r="D46" s="269"/>
      <c r="E46" s="269"/>
    </row>
    <row r="47" spans="1:5" ht="22.5" customHeight="1">
      <c r="A47" s="514"/>
      <c r="B47" s="514"/>
      <c r="C47" s="268"/>
      <c r="D47" s="269"/>
      <c r="E47" s="269"/>
    </row>
    <row r="48" spans="1:5" ht="11.25" customHeight="1">
      <c r="A48" s="514"/>
      <c r="B48" s="514"/>
      <c r="C48" s="268"/>
      <c r="D48" s="269"/>
      <c r="E48" s="269"/>
    </row>
    <row r="49" spans="1:5" ht="11.25" customHeight="1">
      <c r="A49" s="514"/>
      <c r="B49" s="514"/>
      <c r="C49" s="268"/>
      <c r="D49" s="269"/>
      <c r="E49" s="269"/>
    </row>
    <row r="50" spans="1:5" ht="11.25" customHeight="1">
      <c r="A50" s="514"/>
      <c r="B50" s="514"/>
      <c r="C50" s="268"/>
      <c r="D50" s="269"/>
      <c r="E50" s="269"/>
    </row>
    <row r="51" spans="1:5" ht="11.25" customHeight="1">
      <c r="A51" s="514"/>
      <c r="B51" s="514"/>
      <c r="C51" s="268"/>
      <c r="D51" s="269"/>
      <c r="E51" s="269"/>
    </row>
    <row r="52" spans="1:5" ht="11.25" customHeight="1">
      <c r="A52" s="514"/>
      <c r="B52" s="514"/>
      <c r="C52" s="268"/>
      <c r="D52" s="269"/>
      <c r="E52" s="269"/>
    </row>
    <row r="53" spans="1:5" ht="11.25" customHeight="1">
      <c r="A53" s="514"/>
      <c r="B53" s="514"/>
      <c r="C53" s="268"/>
      <c r="D53" s="269"/>
      <c r="E53" s="269"/>
    </row>
    <row r="54" spans="1:5" ht="11.25" customHeight="1">
      <c r="A54" s="514"/>
      <c r="B54" s="514"/>
      <c r="C54" s="268"/>
      <c r="D54" s="269"/>
      <c r="E54" s="269"/>
    </row>
    <row r="55" spans="1:5" ht="11.25" customHeight="1">
      <c r="A55" s="514"/>
      <c r="B55" s="514"/>
      <c r="C55" s="268"/>
      <c r="D55" s="269"/>
      <c r="E55" s="269"/>
    </row>
    <row r="56" spans="1:5" ht="11.25" customHeight="1">
      <c r="A56" s="514"/>
      <c r="B56" s="514"/>
      <c r="C56" s="268"/>
      <c r="D56" s="269"/>
      <c r="E56" s="269"/>
    </row>
    <row r="57" spans="1:5" ht="11.25" customHeight="1">
      <c r="A57" s="514"/>
      <c r="B57" s="514"/>
      <c r="C57" s="268"/>
      <c r="D57" s="269"/>
      <c r="E57" s="269"/>
    </row>
    <row r="58" spans="1:5" ht="11.25" customHeight="1">
      <c r="A58" s="514"/>
      <c r="B58" s="514"/>
      <c r="C58" s="268"/>
      <c r="D58" s="269"/>
      <c r="E58" s="269"/>
    </row>
    <row r="59" spans="1:5" ht="11.25" customHeight="1">
      <c r="A59" s="514"/>
      <c r="B59" s="514"/>
      <c r="C59" s="268"/>
      <c r="D59" s="269"/>
      <c r="E59" s="269"/>
    </row>
    <row r="60" spans="1:5" ht="11.25" customHeight="1">
      <c r="A60" s="514"/>
      <c r="B60" s="514"/>
      <c r="C60" s="268"/>
      <c r="D60" s="269"/>
      <c r="E60" s="269"/>
    </row>
    <row r="61" spans="1:5" ht="11.25" customHeight="1">
      <c r="A61" s="514"/>
      <c r="B61" s="514"/>
      <c r="C61" s="268"/>
      <c r="D61" s="269"/>
      <c r="E61" s="269"/>
    </row>
    <row r="62" spans="1:5" ht="11.25" customHeight="1">
      <c r="A62" s="514"/>
      <c r="B62" s="514"/>
      <c r="C62" s="268"/>
      <c r="D62" s="269"/>
      <c r="E62" s="269"/>
    </row>
    <row r="63" spans="1:5" ht="11.25" customHeight="1">
      <c r="A63" s="514"/>
      <c r="B63" s="514"/>
      <c r="C63" s="268"/>
      <c r="D63" s="269"/>
      <c r="E63" s="269"/>
    </row>
    <row r="64" spans="1:5" ht="11.25" customHeight="1">
      <c r="A64" s="514"/>
      <c r="B64" s="514"/>
      <c r="C64" s="268"/>
      <c r="D64" s="269"/>
      <c r="E64" s="269"/>
    </row>
    <row r="65" spans="1:5" ht="11.25" customHeight="1">
      <c r="A65" s="514"/>
      <c r="B65" s="514"/>
      <c r="C65" s="268"/>
      <c r="D65" s="269"/>
      <c r="E65" s="269"/>
    </row>
    <row r="66" spans="1:5" ht="11.25" customHeight="1">
      <c r="A66" s="514"/>
      <c r="B66" s="514"/>
      <c r="C66" s="268"/>
      <c r="D66" s="269"/>
      <c r="E66" s="269"/>
    </row>
    <row r="67" spans="1:5" ht="11.25" customHeight="1">
      <c r="A67" s="514"/>
      <c r="B67" s="514"/>
      <c r="C67" s="268"/>
      <c r="D67" s="269"/>
      <c r="E67" s="269"/>
    </row>
    <row r="68" spans="1:5" ht="11.25" customHeight="1">
      <c r="A68" s="514"/>
      <c r="B68" s="514"/>
      <c r="C68" s="268"/>
      <c r="D68" s="269"/>
      <c r="E68" s="269"/>
    </row>
    <row r="69" spans="1:5" ht="11.25" customHeight="1">
      <c r="A69" s="514"/>
      <c r="B69" s="514"/>
      <c r="C69" s="268"/>
      <c r="D69" s="269"/>
      <c r="E69" s="269"/>
    </row>
    <row r="70" spans="1:5" ht="11.25" customHeight="1">
      <c r="A70" s="514"/>
      <c r="B70" s="514"/>
      <c r="C70" s="268"/>
      <c r="D70" s="269"/>
      <c r="E70" s="269"/>
    </row>
    <row r="71" spans="1:5" ht="11.25" customHeight="1">
      <c r="A71" s="514"/>
      <c r="B71" s="514"/>
      <c r="C71" s="268"/>
      <c r="D71" s="269"/>
      <c r="E71" s="269"/>
    </row>
    <row r="72" spans="1:5" ht="11.25" customHeight="1">
      <c r="A72" s="514"/>
      <c r="B72" s="514"/>
      <c r="C72" s="268"/>
      <c r="D72" s="269"/>
      <c r="E72" s="269"/>
    </row>
    <row r="73" spans="1:5" ht="11.25" customHeight="1">
      <c r="A73" s="514"/>
      <c r="B73" s="514"/>
      <c r="C73" s="268"/>
      <c r="D73" s="269"/>
      <c r="E73" s="269"/>
    </row>
    <row r="74" spans="1:5" ht="11.25" customHeight="1">
      <c r="A74" s="514"/>
      <c r="B74" s="514"/>
      <c r="C74" s="268"/>
      <c r="D74" s="269"/>
      <c r="E74" s="269"/>
    </row>
    <row r="75" spans="1:5" ht="11.25" customHeight="1">
      <c r="A75" s="514"/>
      <c r="B75" s="514"/>
      <c r="C75" s="268"/>
      <c r="D75" s="269"/>
      <c r="E75" s="269"/>
    </row>
    <row r="76" spans="1:5" ht="11.25" customHeight="1">
      <c r="A76" s="514"/>
      <c r="B76" s="514"/>
      <c r="C76" s="268"/>
      <c r="D76" s="269"/>
      <c r="E76" s="269"/>
    </row>
    <row r="77" spans="1:5" ht="9.75">
      <c r="A77" s="270"/>
      <c r="B77" s="271"/>
      <c r="C77" s="272"/>
      <c r="D77" s="273"/>
      <c r="E77" s="273"/>
    </row>
    <row r="78" spans="1:5" ht="9.75">
      <c r="A78" s="270"/>
      <c r="B78" s="271"/>
      <c r="C78" s="272"/>
      <c r="D78" s="273"/>
      <c r="E78" s="273"/>
    </row>
    <row r="79" spans="1:5" ht="9.75">
      <c r="A79" s="270"/>
      <c r="B79" s="271"/>
      <c r="C79" s="272"/>
      <c r="D79" s="273"/>
      <c r="E79" s="273"/>
    </row>
    <row r="80" spans="1:5" ht="9.75">
      <c r="A80" s="270"/>
      <c r="B80" s="271"/>
      <c r="C80" s="272"/>
      <c r="D80" s="273"/>
      <c r="E80" s="273"/>
    </row>
    <row r="81" spans="1:5" ht="9.75">
      <c r="A81" s="270"/>
      <c r="B81" s="271"/>
      <c r="C81" s="272"/>
      <c r="D81" s="273"/>
      <c r="E81" s="273"/>
    </row>
    <row r="82" spans="1:5" ht="9.75">
      <c r="A82" s="270"/>
      <c r="B82" s="271"/>
      <c r="C82" s="272"/>
      <c r="D82" s="273"/>
      <c r="E82" s="273"/>
    </row>
    <row r="83" spans="1:5" ht="9.75">
      <c r="A83" s="270"/>
      <c r="B83" s="271"/>
      <c r="C83" s="272"/>
      <c r="D83" s="273"/>
      <c r="E83" s="273"/>
    </row>
    <row r="84" spans="1:5" ht="9.75">
      <c r="A84" s="270"/>
      <c r="B84" s="271"/>
      <c r="C84" s="272"/>
      <c r="D84" s="273"/>
      <c r="E84" s="273"/>
    </row>
    <row r="85" spans="1:5" ht="9.75">
      <c r="A85" s="270"/>
      <c r="B85" s="271"/>
      <c r="C85" s="272"/>
      <c r="D85" s="273"/>
      <c r="E85" s="273"/>
    </row>
    <row r="86" spans="1:5" ht="9.75">
      <c r="A86" s="270"/>
      <c r="B86" s="271"/>
      <c r="C86" s="272"/>
      <c r="D86" s="273"/>
      <c r="E86" s="273"/>
    </row>
    <row r="87" spans="1:5" ht="9.75">
      <c r="A87" s="270"/>
      <c r="B87" s="271"/>
      <c r="C87" s="272"/>
      <c r="D87" s="273"/>
      <c r="E87" s="273"/>
    </row>
    <row r="88" spans="1:5" ht="9.75">
      <c r="A88" s="270"/>
      <c r="B88" s="271"/>
      <c r="C88" s="272"/>
      <c r="D88" s="273"/>
      <c r="E88" s="273"/>
    </row>
    <row r="89" spans="1:5" ht="9.75">
      <c r="A89" s="270"/>
      <c r="B89" s="271"/>
      <c r="C89" s="272"/>
      <c r="D89" s="273"/>
      <c r="E89" s="273"/>
    </row>
    <row r="90" spans="1:5" ht="9.75">
      <c r="A90" s="270"/>
      <c r="B90" s="271"/>
      <c r="C90" s="272"/>
      <c r="D90" s="273"/>
      <c r="E90" s="273"/>
    </row>
    <row r="91" spans="1:5" ht="9.75">
      <c r="A91" s="270"/>
      <c r="B91" s="271"/>
      <c r="C91" s="272"/>
      <c r="D91" s="273"/>
      <c r="E91" s="273"/>
    </row>
    <row r="92" spans="1:5" ht="9.75">
      <c r="A92" s="270"/>
      <c r="B92" s="271"/>
      <c r="C92" s="272"/>
      <c r="D92" s="273"/>
      <c r="E92" s="273"/>
    </row>
    <row r="93" spans="1:5" ht="9.75">
      <c r="A93" s="270"/>
      <c r="B93" s="271"/>
      <c r="C93" s="272"/>
      <c r="D93" s="273"/>
      <c r="E93" s="273"/>
    </row>
    <row r="94" spans="1:5" ht="9.75">
      <c r="A94" s="270"/>
      <c r="B94" s="271"/>
      <c r="C94" s="272"/>
      <c r="D94" s="273"/>
      <c r="E94" s="273"/>
    </row>
    <row r="95" spans="1:5" ht="9.75">
      <c r="A95" s="270"/>
      <c r="B95" s="271"/>
      <c r="C95" s="272"/>
      <c r="D95" s="273"/>
      <c r="E95" s="273"/>
    </row>
    <row r="96" spans="1:5" ht="9.75">
      <c r="A96" s="270"/>
      <c r="B96" s="271"/>
      <c r="C96" s="272"/>
      <c r="D96" s="273"/>
      <c r="E96" s="273"/>
    </row>
    <row r="97" spans="1:5" ht="9.75">
      <c r="A97" s="270"/>
      <c r="B97" s="271"/>
      <c r="C97" s="272"/>
      <c r="D97" s="273"/>
      <c r="E97" s="273"/>
    </row>
    <row r="98" spans="1:5" ht="9.75">
      <c r="A98" s="270"/>
      <c r="B98" s="271"/>
      <c r="C98" s="272"/>
      <c r="D98" s="273"/>
      <c r="E98" s="273"/>
    </row>
    <row r="99" spans="1:5" ht="9.75">
      <c r="A99" s="270"/>
      <c r="B99" s="271"/>
      <c r="C99" s="272"/>
      <c r="D99" s="273"/>
      <c r="E99" s="273"/>
    </row>
    <row r="100" spans="1:5" ht="9.75">
      <c r="A100" s="270"/>
      <c r="B100" s="271"/>
      <c r="C100" s="272"/>
      <c r="D100" s="273"/>
      <c r="E100" s="273"/>
    </row>
    <row r="101" spans="1:5" ht="9.75">
      <c r="A101" s="270"/>
      <c r="B101" s="271"/>
      <c r="C101" s="272"/>
      <c r="D101" s="273"/>
      <c r="E101" s="273"/>
    </row>
    <row r="102" spans="1:5" ht="9.75">
      <c r="A102" s="270"/>
      <c r="B102" s="271"/>
      <c r="C102" s="272"/>
      <c r="D102" s="273"/>
      <c r="E102" s="273"/>
    </row>
    <row r="103" spans="1:5" ht="9.75">
      <c r="A103" s="270"/>
      <c r="B103" s="271"/>
      <c r="C103" s="272"/>
      <c r="D103" s="273"/>
      <c r="E103" s="273"/>
    </row>
    <row r="104" spans="1:5" ht="9.75">
      <c r="A104" s="270"/>
      <c r="B104" s="271"/>
      <c r="C104" s="272"/>
      <c r="D104" s="273"/>
      <c r="E104" s="273"/>
    </row>
    <row r="105" spans="1:5" ht="9.75">
      <c r="A105" s="270"/>
      <c r="B105" s="271"/>
      <c r="C105" s="272"/>
      <c r="D105" s="273"/>
      <c r="E105" s="273"/>
    </row>
    <row r="106" spans="1:5" ht="9.75">
      <c r="A106" s="270"/>
      <c r="B106" s="271"/>
      <c r="C106" s="272"/>
      <c r="D106" s="273"/>
      <c r="E106" s="273"/>
    </row>
    <row r="107" spans="1:5" ht="9.75">
      <c r="A107" s="270"/>
      <c r="B107" s="271"/>
      <c r="C107" s="260"/>
      <c r="D107" s="270"/>
      <c r="E107" s="270"/>
    </row>
    <row r="108" spans="1:5" ht="9.75">
      <c r="A108" s="270"/>
      <c r="B108" s="271"/>
      <c r="C108" s="260"/>
      <c r="D108" s="270"/>
      <c r="E108" s="270"/>
    </row>
    <row r="109" spans="1:5" ht="9.75">
      <c r="A109" s="270"/>
      <c r="B109" s="271"/>
      <c r="C109" s="260"/>
      <c r="D109" s="270"/>
      <c r="E109" s="270"/>
    </row>
    <row r="110" spans="1:5" ht="9.75">
      <c r="A110" s="270"/>
      <c r="B110" s="271"/>
      <c r="C110" s="260"/>
      <c r="D110" s="270"/>
      <c r="E110" s="270"/>
    </row>
    <row r="111" spans="1:5" ht="9.75">
      <c r="A111" s="270"/>
      <c r="B111" s="271"/>
      <c r="C111" s="260"/>
      <c r="D111" s="270"/>
      <c r="E111" s="270"/>
    </row>
    <row r="112" spans="1:5" ht="9.75">
      <c r="A112" s="270"/>
      <c r="B112" s="271"/>
      <c r="C112" s="260"/>
      <c r="D112" s="270"/>
      <c r="E112" s="270"/>
    </row>
    <row r="113" spans="1:5" ht="9.75">
      <c r="A113" s="270"/>
      <c r="B113" s="271"/>
      <c r="C113" s="260"/>
      <c r="D113" s="270"/>
      <c r="E113" s="270"/>
    </row>
    <row r="114" spans="1:5" ht="9.75">
      <c r="A114" s="270"/>
      <c r="B114" s="271"/>
      <c r="C114" s="260"/>
      <c r="D114" s="270"/>
      <c r="E114" s="270"/>
    </row>
    <row r="115" spans="1:5" ht="9.75">
      <c r="A115" s="270"/>
      <c r="B115" s="271"/>
      <c r="C115" s="260"/>
      <c r="D115" s="270"/>
      <c r="E115" s="270"/>
    </row>
    <row r="116" spans="1:5" ht="9.75">
      <c r="A116" s="270"/>
      <c r="B116" s="271"/>
      <c r="C116" s="260"/>
      <c r="D116" s="270"/>
      <c r="E116" s="270"/>
    </row>
    <row r="117" spans="1:5" ht="9.75">
      <c r="A117" s="270"/>
      <c r="B117" s="271"/>
      <c r="C117" s="260"/>
      <c r="D117" s="270"/>
      <c r="E117" s="270"/>
    </row>
    <row r="118" spans="1:5" ht="9.75">
      <c r="A118" s="270"/>
      <c r="B118" s="271"/>
      <c r="C118" s="260"/>
      <c r="D118" s="270"/>
      <c r="E118" s="270"/>
    </row>
    <row r="119" spans="1:5" ht="9.75">
      <c r="A119" s="270"/>
      <c r="B119" s="271"/>
      <c r="C119" s="260"/>
      <c r="D119" s="270"/>
      <c r="E119" s="270"/>
    </row>
    <row r="120" spans="1:5" ht="9.75">
      <c r="A120" s="270"/>
      <c r="B120" s="271"/>
      <c r="C120" s="260"/>
      <c r="D120" s="270"/>
      <c r="E120" s="270"/>
    </row>
    <row r="121" spans="1:5" ht="9.75">
      <c r="A121" s="270"/>
      <c r="B121" s="271"/>
      <c r="C121" s="260"/>
      <c r="D121" s="270"/>
      <c r="E121" s="270"/>
    </row>
    <row r="122" spans="1:5" ht="9.75">
      <c r="A122" s="270"/>
      <c r="B122" s="271"/>
      <c r="C122" s="260"/>
      <c r="D122" s="270"/>
      <c r="E122" s="270"/>
    </row>
    <row r="123" spans="1:5" ht="9.75">
      <c r="A123" s="270"/>
      <c r="B123" s="271"/>
      <c r="C123" s="260"/>
      <c r="D123" s="270"/>
      <c r="E123" s="270"/>
    </row>
    <row r="124" spans="1:5" ht="9.75">
      <c r="A124" s="270"/>
      <c r="B124" s="271"/>
      <c r="C124" s="260"/>
      <c r="D124" s="270"/>
      <c r="E124" s="270"/>
    </row>
    <row r="125" spans="1:5" ht="9.75">
      <c r="A125" s="270"/>
      <c r="B125" s="271"/>
      <c r="C125" s="260"/>
      <c r="D125" s="270"/>
      <c r="E125" s="270"/>
    </row>
    <row r="126" spans="1:5" ht="9.75">
      <c r="A126" s="270"/>
      <c r="B126" s="271"/>
      <c r="C126" s="260"/>
      <c r="D126" s="270"/>
      <c r="E126" s="270"/>
    </row>
    <row r="127" spans="1:5" ht="9.75">
      <c r="A127" s="270"/>
      <c r="B127" s="271"/>
      <c r="C127" s="260"/>
      <c r="D127" s="270"/>
      <c r="E127" s="270"/>
    </row>
    <row r="128" spans="1:5" ht="9.75">
      <c r="A128" s="270"/>
      <c r="B128" s="271"/>
      <c r="C128" s="260"/>
      <c r="D128" s="270"/>
      <c r="E128" s="270"/>
    </row>
    <row r="129" spans="1:5" ht="9.75">
      <c r="A129" s="270"/>
      <c r="B129" s="271"/>
      <c r="C129" s="260"/>
      <c r="D129" s="270"/>
      <c r="E129" s="270"/>
    </row>
    <row r="130" spans="1:5" ht="9.75">
      <c r="A130" s="270"/>
      <c r="B130" s="271"/>
      <c r="C130" s="260"/>
      <c r="D130" s="270"/>
      <c r="E130" s="270"/>
    </row>
    <row r="131" spans="1:5" ht="9.75">
      <c r="A131" s="270"/>
      <c r="B131" s="271"/>
      <c r="C131" s="260"/>
      <c r="D131" s="270"/>
      <c r="E131" s="270"/>
    </row>
    <row r="132" spans="1:5" ht="9.75">
      <c r="A132" s="270"/>
      <c r="B132" s="271"/>
      <c r="C132" s="260"/>
      <c r="D132" s="270"/>
      <c r="E132" s="270"/>
    </row>
    <row r="133" spans="1:5" ht="9.75">
      <c r="A133" s="270"/>
      <c r="B133" s="271"/>
      <c r="C133" s="260"/>
      <c r="D133" s="270"/>
      <c r="E133" s="270"/>
    </row>
    <row r="134" spans="1:5" ht="9.75">
      <c r="A134" s="270"/>
      <c r="B134" s="271"/>
      <c r="C134" s="260"/>
      <c r="D134" s="270"/>
      <c r="E134" s="270"/>
    </row>
    <row r="135" spans="1:5" ht="9.75">
      <c r="A135" s="270"/>
      <c r="B135" s="271"/>
      <c r="C135" s="260"/>
      <c r="D135" s="270"/>
      <c r="E135" s="270"/>
    </row>
    <row r="136" spans="1:5" ht="9.75">
      <c r="A136" s="270"/>
      <c r="B136" s="271"/>
      <c r="C136" s="260"/>
      <c r="D136" s="270"/>
      <c r="E136" s="270"/>
    </row>
    <row r="137" spans="1:5" ht="9.75">
      <c r="A137" s="270"/>
      <c r="B137" s="271"/>
      <c r="C137" s="260"/>
      <c r="D137" s="270"/>
      <c r="E137" s="270"/>
    </row>
    <row r="138" spans="1:5" ht="9.75">
      <c r="A138" s="270"/>
      <c r="B138" s="271"/>
      <c r="C138" s="260"/>
      <c r="D138" s="270"/>
      <c r="E138" s="270"/>
    </row>
    <row r="139" spans="1:5" ht="9.75">
      <c r="A139" s="270"/>
      <c r="B139" s="271"/>
      <c r="C139" s="260"/>
      <c r="D139" s="270"/>
      <c r="E139" s="270"/>
    </row>
    <row r="140" spans="1:5" ht="9.75">
      <c r="A140" s="270"/>
      <c r="B140" s="271"/>
      <c r="C140" s="260"/>
      <c r="D140" s="270"/>
      <c r="E140" s="270"/>
    </row>
    <row r="141" spans="1:5" ht="9.75">
      <c r="A141" s="270"/>
      <c r="B141" s="271"/>
      <c r="C141" s="260"/>
      <c r="D141" s="270"/>
      <c r="E141" s="270"/>
    </row>
    <row r="142" spans="1:5" ht="9.75">
      <c r="A142" s="270"/>
      <c r="B142" s="271"/>
      <c r="C142" s="260"/>
      <c r="D142" s="270"/>
      <c r="E142" s="270"/>
    </row>
    <row r="143" spans="1:5" ht="9.75">
      <c r="A143" s="270"/>
      <c r="B143" s="271"/>
      <c r="C143" s="260"/>
      <c r="D143" s="270"/>
      <c r="E143" s="270"/>
    </row>
    <row r="144" spans="1:5" ht="9.75">
      <c r="A144" s="270"/>
      <c r="B144" s="271"/>
      <c r="C144" s="260"/>
      <c r="D144" s="270"/>
      <c r="E144" s="270"/>
    </row>
    <row r="145" spans="1:5" ht="9.75">
      <c r="A145" s="270"/>
      <c r="B145" s="271"/>
      <c r="C145" s="260"/>
      <c r="D145" s="270"/>
      <c r="E145" s="270"/>
    </row>
    <row r="146" spans="1:5" ht="9.75">
      <c r="A146" s="270"/>
      <c r="B146" s="271"/>
      <c r="C146" s="260"/>
      <c r="D146" s="270"/>
      <c r="E146" s="270"/>
    </row>
    <row r="147" spans="1:5" ht="9.75">
      <c r="A147" s="270"/>
      <c r="B147" s="271"/>
      <c r="C147" s="260"/>
      <c r="D147" s="270"/>
      <c r="E147" s="270"/>
    </row>
    <row r="148" spans="1:5" ht="9.75">
      <c r="A148" s="270"/>
      <c r="B148" s="271"/>
      <c r="C148" s="260"/>
      <c r="D148" s="270"/>
      <c r="E148" s="270"/>
    </row>
    <row r="149" spans="1:5" ht="9.75">
      <c r="A149" s="270"/>
      <c r="B149" s="271"/>
      <c r="C149" s="260"/>
      <c r="D149" s="270"/>
      <c r="E149" s="270"/>
    </row>
    <row r="150" spans="1:5" ht="9.75">
      <c r="A150" s="270"/>
      <c r="B150" s="271"/>
      <c r="C150" s="260"/>
      <c r="D150" s="270"/>
      <c r="E150" s="270"/>
    </row>
    <row r="151" spans="1:5" ht="9.75">
      <c r="A151" s="270"/>
      <c r="B151" s="271"/>
      <c r="C151" s="260"/>
      <c r="D151" s="270"/>
      <c r="E151" s="270"/>
    </row>
    <row r="152" spans="1:5" ht="9.75">
      <c r="A152" s="270"/>
      <c r="B152" s="271"/>
      <c r="C152" s="260"/>
      <c r="D152" s="270"/>
      <c r="E152" s="270"/>
    </row>
    <row r="153" spans="1:5" ht="9.75">
      <c r="A153" s="270"/>
      <c r="B153" s="271"/>
      <c r="C153" s="260"/>
      <c r="D153" s="270"/>
      <c r="E153" s="270"/>
    </row>
    <row r="154" spans="1:5" ht="9.75">
      <c r="A154" s="270"/>
      <c r="B154" s="271"/>
      <c r="C154" s="260"/>
      <c r="D154" s="270"/>
      <c r="E154" s="270"/>
    </row>
    <row r="155" spans="1:5" ht="9.75">
      <c r="A155" s="270"/>
      <c r="B155" s="271"/>
      <c r="C155" s="260"/>
      <c r="D155" s="270"/>
      <c r="E155" s="270"/>
    </row>
    <row r="156" spans="1:5" ht="9.75">
      <c r="A156" s="270"/>
      <c r="B156" s="271"/>
      <c r="C156" s="260"/>
      <c r="D156" s="270"/>
      <c r="E156" s="270"/>
    </row>
    <row r="157" spans="1:5" ht="9.75">
      <c r="A157" s="270"/>
      <c r="B157" s="271"/>
      <c r="C157" s="260"/>
      <c r="D157" s="270"/>
      <c r="E157" s="270"/>
    </row>
    <row r="158" spans="1:5" ht="9.75">
      <c r="A158" s="270"/>
      <c r="B158" s="271"/>
      <c r="C158" s="260"/>
      <c r="D158" s="270"/>
      <c r="E158" s="270"/>
    </row>
    <row r="159" spans="1:5" ht="9.75">
      <c r="A159" s="270"/>
      <c r="B159" s="271"/>
      <c r="C159" s="260"/>
      <c r="D159" s="270"/>
      <c r="E159" s="270"/>
    </row>
    <row r="160" spans="1:5" ht="9.75">
      <c r="A160" s="270"/>
      <c r="B160" s="271"/>
      <c r="C160" s="260"/>
      <c r="D160" s="270"/>
      <c r="E160" s="270"/>
    </row>
    <row r="161" spans="1:5" ht="9.75">
      <c r="A161" s="270"/>
      <c r="B161" s="271"/>
      <c r="C161" s="260"/>
      <c r="D161" s="270"/>
      <c r="E161" s="270"/>
    </row>
    <row r="162" spans="1:5" ht="9.75">
      <c r="A162" s="270"/>
      <c r="B162" s="271"/>
      <c r="C162" s="260"/>
      <c r="D162" s="270"/>
      <c r="E162" s="270"/>
    </row>
    <row r="163" spans="1:5" ht="9.75">
      <c r="A163" s="270"/>
      <c r="B163" s="271"/>
      <c r="C163" s="260"/>
      <c r="D163" s="270"/>
      <c r="E163" s="270"/>
    </row>
    <row r="164" spans="1:5" ht="9.75">
      <c r="A164" s="270"/>
      <c r="B164" s="271"/>
      <c r="C164" s="260"/>
      <c r="D164" s="270"/>
      <c r="E164" s="270"/>
    </row>
    <row r="165" spans="1:5" ht="9.75">
      <c r="A165" s="270"/>
      <c r="B165" s="271"/>
      <c r="C165" s="260"/>
      <c r="D165" s="270"/>
      <c r="E165" s="270"/>
    </row>
    <row r="166" spans="1:5" ht="9.75">
      <c r="A166" s="270"/>
      <c r="B166" s="271"/>
      <c r="C166" s="260"/>
      <c r="D166" s="270"/>
      <c r="E166" s="270"/>
    </row>
    <row r="167" spans="1:5" ht="9.75">
      <c r="A167" s="270"/>
      <c r="B167" s="271"/>
      <c r="C167" s="260"/>
      <c r="D167" s="270"/>
      <c r="E167" s="270"/>
    </row>
    <row r="168" spans="1:5" ht="9.75">
      <c r="A168" s="270"/>
      <c r="B168" s="271"/>
      <c r="C168" s="260"/>
      <c r="D168" s="270"/>
      <c r="E168" s="270"/>
    </row>
    <row r="169" spans="1:5" ht="9.75">
      <c r="A169" s="270"/>
      <c r="B169" s="271"/>
      <c r="C169" s="260"/>
      <c r="D169" s="270"/>
      <c r="E169" s="270"/>
    </row>
    <row r="170" spans="1:5" ht="9.75">
      <c r="A170" s="270"/>
      <c r="B170" s="271"/>
      <c r="C170" s="260"/>
      <c r="D170" s="270"/>
      <c r="E170" s="270"/>
    </row>
    <row r="171" spans="1:5" ht="9.75">
      <c r="A171" s="270"/>
      <c r="B171" s="271"/>
      <c r="C171" s="260"/>
      <c r="D171" s="270"/>
      <c r="E171" s="270"/>
    </row>
    <row r="172" spans="1:5" ht="9.75">
      <c r="A172" s="270"/>
      <c r="B172" s="271"/>
      <c r="C172" s="260"/>
      <c r="D172" s="270"/>
      <c r="E172" s="270"/>
    </row>
    <row r="173" spans="1:5" ht="9.75">
      <c r="A173" s="270"/>
      <c r="B173" s="271"/>
      <c r="C173" s="260"/>
      <c r="D173" s="270"/>
      <c r="E173" s="270"/>
    </row>
    <row r="174" spans="1:5" ht="9.75">
      <c r="A174" s="270"/>
      <c r="B174" s="271"/>
      <c r="C174" s="260"/>
      <c r="D174" s="270"/>
      <c r="E174" s="270"/>
    </row>
    <row r="175" spans="1:5" ht="9.75">
      <c r="A175" s="270"/>
      <c r="B175" s="271"/>
      <c r="C175" s="260"/>
      <c r="D175" s="270"/>
      <c r="E175" s="270"/>
    </row>
    <row r="176" spans="1:5" ht="9.75">
      <c r="A176" s="270"/>
      <c r="B176" s="271"/>
      <c r="C176" s="260"/>
      <c r="D176" s="270"/>
      <c r="E176" s="270"/>
    </row>
    <row r="177" spans="1:5" ht="9.75">
      <c r="A177" s="270"/>
      <c r="B177" s="271"/>
      <c r="C177" s="260"/>
      <c r="D177" s="270"/>
      <c r="E177" s="270"/>
    </row>
    <row r="178" spans="1:5" ht="9.75">
      <c r="A178" s="270"/>
      <c r="B178" s="271"/>
      <c r="C178" s="260"/>
      <c r="D178" s="270"/>
      <c r="E178" s="270"/>
    </row>
    <row r="179" spans="1:5" ht="9.75">
      <c r="A179" s="270"/>
      <c r="B179" s="271"/>
      <c r="C179" s="260"/>
      <c r="D179" s="270"/>
      <c r="E179" s="270"/>
    </row>
    <row r="180" spans="1:5" ht="9.75">
      <c r="A180" s="270"/>
      <c r="B180" s="271"/>
      <c r="C180" s="260"/>
      <c r="D180" s="270"/>
      <c r="E180" s="270"/>
    </row>
    <row r="181" spans="1:5" ht="9.75">
      <c r="A181" s="270"/>
      <c r="B181" s="271"/>
      <c r="C181" s="260"/>
      <c r="D181" s="270"/>
      <c r="E181" s="270"/>
    </row>
    <row r="182" spans="1:5" ht="9.75">
      <c r="A182" s="270"/>
      <c r="B182" s="271"/>
      <c r="C182" s="260"/>
      <c r="D182" s="270"/>
      <c r="E182" s="270"/>
    </row>
    <row r="183" spans="1:5" ht="9.75">
      <c r="A183" s="270"/>
      <c r="B183" s="271"/>
      <c r="C183" s="260"/>
      <c r="D183" s="270"/>
      <c r="E183" s="270"/>
    </row>
    <row r="184" spans="1:5" ht="9.75">
      <c r="A184" s="270"/>
      <c r="B184" s="271"/>
      <c r="C184" s="260"/>
      <c r="D184" s="270"/>
      <c r="E184" s="270"/>
    </row>
    <row r="185" spans="1:5" ht="9.75">
      <c r="A185" s="270"/>
      <c r="B185" s="271"/>
      <c r="C185" s="260"/>
      <c r="D185" s="270"/>
      <c r="E185" s="270"/>
    </row>
    <row r="186" spans="1:5" ht="9.75">
      <c r="A186" s="270"/>
      <c r="B186" s="271"/>
      <c r="C186" s="260"/>
      <c r="D186" s="270"/>
      <c r="E186" s="270"/>
    </row>
    <row r="187" spans="1:5" ht="9.75">
      <c r="A187" s="270"/>
      <c r="B187" s="271"/>
      <c r="C187" s="260"/>
      <c r="D187" s="270"/>
      <c r="E187" s="270"/>
    </row>
    <row r="188" spans="1:5" ht="9.75">
      <c r="A188" s="270"/>
      <c r="B188" s="271"/>
      <c r="C188" s="260"/>
      <c r="D188" s="270"/>
      <c r="E188" s="270"/>
    </row>
    <row r="189" spans="1:5" ht="9.75">
      <c r="A189" s="270"/>
      <c r="B189" s="271"/>
      <c r="C189" s="260"/>
      <c r="D189" s="270"/>
      <c r="E189" s="270"/>
    </row>
    <row r="190" spans="1:5" ht="9.75">
      <c r="A190" s="270"/>
      <c r="B190" s="271"/>
      <c r="C190" s="260"/>
      <c r="D190" s="270"/>
      <c r="E190" s="270"/>
    </row>
    <row r="191" spans="1:5" ht="9.75">
      <c r="A191" s="270"/>
      <c r="B191" s="271"/>
      <c r="C191" s="260"/>
      <c r="D191" s="270"/>
      <c r="E191" s="270"/>
    </row>
    <row r="192" spans="1:5" ht="9.75">
      <c r="A192" s="270"/>
      <c r="B192" s="271"/>
      <c r="C192" s="260"/>
      <c r="D192" s="270"/>
      <c r="E192" s="270"/>
    </row>
    <row r="193" spans="1:5" ht="9.75">
      <c r="A193" s="270"/>
      <c r="B193" s="271"/>
      <c r="C193" s="260"/>
      <c r="D193" s="270"/>
      <c r="E193" s="270"/>
    </row>
    <row r="194" spans="1:5" ht="9.75">
      <c r="A194" s="270"/>
      <c r="B194" s="271"/>
      <c r="C194" s="260"/>
      <c r="D194" s="270"/>
      <c r="E194" s="270"/>
    </row>
    <row r="195" spans="1:5" ht="9.75">
      <c r="A195" s="270"/>
      <c r="B195" s="271"/>
      <c r="C195" s="260"/>
      <c r="D195" s="270"/>
      <c r="E195" s="270"/>
    </row>
    <row r="196" spans="1:5" ht="9.75">
      <c r="A196" s="270"/>
      <c r="B196" s="271"/>
      <c r="C196" s="260"/>
      <c r="D196" s="270"/>
      <c r="E196" s="270"/>
    </row>
    <row r="197" spans="1:5" ht="9.75">
      <c r="A197" s="270"/>
      <c r="B197" s="271"/>
      <c r="C197" s="260"/>
      <c r="D197" s="270"/>
      <c r="E197" s="270"/>
    </row>
    <row r="198" spans="1:5" ht="9.75">
      <c r="A198" s="270"/>
      <c r="B198" s="271"/>
      <c r="C198" s="260"/>
      <c r="D198" s="270"/>
      <c r="E198" s="270"/>
    </row>
    <row r="199" spans="1:5" ht="9.75">
      <c r="A199" s="270"/>
      <c r="B199" s="271"/>
      <c r="C199" s="260"/>
      <c r="D199" s="270"/>
      <c r="E199" s="270"/>
    </row>
    <row r="200" spans="1:5" ht="9.75">
      <c r="A200" s="270"/>
      <c r="B200" s="271"/>
      <c r="C200" s="260"/>
      <c r="D200" s="270"/>
      <c r="E200" s="270"/>
    </row>
    <row r="201" spans="1:5" ht="9.75">
      <c r="A201" s="270"/>
      <c r="B201" s="271"/>
      <c r="C201" s="260"/>
      <c r="D201" s="270"/>
      <c r="E201" s="270"/>
    </row>
    <row r="202" spans="1:5" ht="9.75">
      <c r="A202" s="270"/>
      <c r="B202" s="271"/>
      <c r="C202" s="260"/>
      <c r="D202" s="270"/>
      <c r="E202" s="270"/>
    </row>
    <row r="203" spans="1:5" ht="9.75">
      <c r="A203" s="270"/>
      <c r="B203" s="271"/>
      <c r="C203" s="260"/>
      <c r="D203" s="270"/>
      <c r="E203" s="270"/>
    </row>
    <row r="204" spans="1:5" ht="9.75">
      <c r="A204" s="270"/>
      <c r="B204" s="271"/>
      <c r="C204" s="260"/>
      <c r="D204" s="270"/>
      <c r="E204" s="270"/>
    </row>
  </sheetData>
  <sheetProtection password="9F76" sheet="1" formatCells="0" formatColumns="0" formatRows="0" insertColumns="0" insertRows="0"/>
  <mergeCells count="80">
    <mergeCell ref="A76:B76"/>
    <mergeCell ref="A70:B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A6:B6"/>
    <mergeCell ref="C6:E6"/>
    <mergeCell ref="A8:B9"/>
    <mergeCell ref="C8:C9"/>
    <mergeCell ref="D8:D9"/>
    <mergeCell ref="E8:E9"/>
    <mergeCell ref="A1:E1"/>
    <mergeCell ref="A3:B3"/>
    <mergeCell ref="C3:E3"/>
    <mergeCell ref="A4:B4"/>
    <mergeCell ref="C4:E4"/>
    <mergeCell ref="A5:B5"/>
    <mergeCell ref="C5:E5"/>
  </mergeCells>
  <printOptions/>
  <pageMargins left="0.5902777777777778" right="0.19652777777777777" top="0.19652777777777777" bottom="0"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J219"/>
  <sheetViews>
    <sheetView showGridLines="0" zoomScalePageLayoutView="0" workbookViewId="0" topLeftCell="A1">
      <pane ySplit="9" topLeftCell="A10" activePane="bottomLeft" state="frozen"/>
      <selection pane="topLeft" activeCell="A1" sqref="A1"/>
      <selection pane="bottomLeft" activeCell="A8" sqref="A8"/>
    </sheetView>
  </sheetViews>
  <sheetFormatPr defaultColWidth="9.140625" defaultRowHeight="12.75"/>
  <cols>
    <col min="1" max="1" width="5.140625" style="191" customWidth="1"/>
    <col min="2" max="2" width="42.28125" style="192" customWidth="1"/>
    <col min="3" max="3" width="7.57421875" style="191" customWidth="1"/>
    <col min="4" max="5" width="18.57421875" style="191" customWidth="1"/>
    <col min="6" max="6" width="12.140625" style="274" customWidth="1"/>
    <col min="7" max="10" width="9.140625" style="274" customWidth="1"/>
    <col min="11" max="16384" width="9.140625" style="191" customWidth="1"/>
  </cols>
  <sheetData>
    <row r="1" spans="1:10" s="161" customFormat="1" ht="10.5" customHeight="1">
      <c r="A1" s="439" t="s">
        <v>914</v>
      </c>
      <c r="B1" s="439"/>
      <c r="C1" s="439"/>
      <c r="D1" s="439"/>
      <c r="E1" s="439"/>
      <c r="F1" s="244"/>
      <c r="G1" s="244"/>
      <c r="H1" s="244"/>
      <c r="I1" s="244"/>
      <c r="J1" s="244"/>
    </row>
    <row r="2" spans="1:10" s="161" customFormat="1" ht="11.25">
      <c r="A2" s="275"/>
      <c r="B2" s="275"/>
      <c r="C2" s="275"/>
      <c r="D2" s="275"/>
      <c r="E2" s="275"/>
      <c r="F2" s="244"/>
      <c r="G2" s="244"/>
      <c r="H2" s="244"/>
      <c r="I2" s="244"/>
      <c r="J2" s="244"/>
    </row>
    <row r="3" spans="1:10" s="161" customFormat="1" ht="9.75" customHeight="1">
      <c r="A3" s="440" t="s">
        <v>218</v>
      </c>
      <c r="B3" s="440"/>
      <c r="C3" s="515" t="str">
        <f>IF(ISBLANK(Ročná_správa!B12),"   údaj nebol vyplnený   ",Ročná_správa!B12)</f>
        <v>STP akciová spoločnosť Michalovce</v>
      </c>
      <c r="D3" s="515"/>
      <c r="E3" s="515"/>
      <c r="F3" s="244"/>
      <c r="G3" s="244"/>
      <c r="H3" s="244"/>
      <c r="I3" s="244"/>
      <c r="J3" s="244"/>
    </row>
    <row r="4" spans="1:10" s="161" customFormat="1" ht="11.25">
      <c r="A4" s="440" t="s">
        <v>7</v>
      </c>
      <c r="B4" s="440"/>
      <c r="C4" s="507" t="str">
        <f>IF(Ročná_správa!E6=0,"   údaj nebol vyplnený   ",Ročná_správa!E6)</f>
        <v>31650058</v>
      </c>
      <c r="D4" s="507"/>
      <c r="E4" s="507"/>
      <c r="F4" s="244"/>
      <c r="G4" s="244"/>
      <c r="H4" s="244"/>
      <c r="I4" s="244"/>
      <c r="J4" s="244"/>
    </row>
    <row r="5" spans="1:10" s="161" customFormat="1" ht="11.25">
      <c r="A5" s="440" t="s">
        <v>216</v>
      </c>
      <c r="B5" s="440"/>
      <c r="C5" s="508"/>
      <c r="D5" s="508"/>
      <c r="E5" s="508"/>
      <c r="F5" s="244"/>
      <c r="G5" s="244"/>
      <c r="H5" s="244"/>
      <c r="I5" s="244"/>
      <c r="J5" s="244"/>
    </row>
    <row r="6" spans="1:5" ht="11.25">
      <c r="A6" s="440" t="s">
        <v>217</v>
      </c>
      <c r="B6" s="440"/>
      <c r="C6" s="508"/>
      <c r="D6" s="508"/>
      <c r="E6" s="508"/>
    </row>
    <row r="7" spans="1:10" s="264" customFormat="1" ht="11.25">
      <c r="A7" s="276"/>
      <c r="B7" s="277"/>
      <c r="C7" s="262"/>
      <c r="D7" s="278"/>
      <c r="E7" s="278"/>
      <c r="F7" s="263"/>
      <c r="G7" s="263"/>
      <c r="H7" s="263"/>
      <c r="I7" s="263"/>
      <c r="J7" s="263"/>
    </row>
    <row r="8" spans="1:5" ht="15" customHeight="1">
      <c r="A8" s="516" t="s">
        <v>912</v>
      </c>
      <c r="B8" s="516"/>
      <c r="C8" s="517" t="s">
        <v>903</v>
      </c>
      <c r="D8" s="518" t="s">
        <v>915</v>
      </c>
      <c r="E8" s="518"/>
    </row>
    <row r="9" spans="1:5" ht="25.5" customHeight="1">
      <c r="A9" s="516"/>
      <c r="B9" s="516"/>
      <c r="C9" s="517"/>
      <c r="D9" s="279" t="s">
        <v>556</v>
      </c>
      <c r="E9" s="280" t="s">
        <v>916</v>
      </c>
    </row>
    <row r="10" spans="1:6" ht="9.75">
      <c r="A10" s="513"/>
      <c r="B10" s="513"/>
      <c r="C10" s="281"/>
      <c r="D10" s="282"/>
      <c r="E10" s="282"/>
      <c r="F10" s="283"/>
    </row>
    <row r="11" spans="1:6" ht="9.75">
      <c r="A11" s="514"/>
      <c r="B11" s="514"/>
      <c r="C11" s="246"/>
      <c r="D11" s="284"/>
      <c r="E11" s="284"/>
      <c r="F11" s="263"/>
    </row>
    <row r="12" spans="1:6" ht="9.75">
      <c r="A12" s="514"/>
      <c r="B12" s="514"/>
      <c r="C12" s="246"/>
      <c r="D12" s="284"/>
      <c r="E12" s="284"/>
      <c r="F12" s="263"/>
    </row>
    <row r="13" spans="1:6" ht="9.75">
      <c r="A13" s="514"/>
      <c r="B13" s="514"/>
      <c r="C13" s="246"/>
      <c r="D13" s="284"/>
      <c r="E13" s="284"/>
      <c r="F13" s="263"/>
    </row>
    <row r="14" spans="1:6" ht="9.75">
      <c r="A14" s="514"/>
      <c r="B14" s="514"/>
      <c r="C14" s="246"/>
      <c r="D14" s="284"/>
      <c r="E14" s="284"/>
      <c r="F14" s="263"/>
    </row>
    <row r="15" spans="1:6" ht="9.75">
      <c r="A15" s="514"/>
      <c r="B15" s="514"/>
      <c r="C15" s="246"/>
      <c r="D15" s="284"/>
      <c r="E15" s="284"/>
      <c r="F15" s="263"/>
    </row>
    <row r="16" spans="1:6" ht="9.75">
      <c r="A16" s="514"/>
      <c r="B16" s="514"/>
      <c r="C16" s="246"/>
      <c r="D16" s="284"/>
      <c r="E16" s="284"/>
      <c r="F16" s="263"/>
    </row>
    <row r="17" spans="1:6" ht="9.75">
      <c r="A17" s="514"/>
      <c r="B17" s="514"/>
      <c r="C17" s="246"/>
      <c r="D17" s="284"/>
      <c r="E17" s="284"/>
      <c r="F17" s="283"/>
    </row>
    <row r="18" spans="1:6" ht="11.25" customHeight="1">
      <c r="A18" s="514"/>
      <c r="B18" s="514"/>
      <c r="C18" s="246"/>
      <c r="D18" s="284"/>
      <c r="E18" s="284"/>
      <c r="F18" s="263"/>
    </row>
    <row r="19" spans="1:6" ht="9.75">
      <c r="A19" s="514"/>
      <c r="B19" s="514"/>
      <c r="C19" s="246"/>
      <c r="D19" s="284"/>
      <c r="E19" s="284"/>
      <c r="F19" s="263"/>
    </row>
    <row r="20" spans="1:6" ht="9.75">
      <c r="A20" s="514"/>
      <c r="B20" s="514"/>
      <c r="C20" s="246"/>
      <c r="D20" s="284"/>
      <c r="E20" s="284"/>
      <c r="F20" s="263"/>
    </row>
    <row r="21" spans="1:6" ht="9.75">
      <c r="A21" s="514"/>
      <c r="B21" s="514"/>
      <c r="C21" s="246"/>
      <c r="D21" s="284"/>
      <c r="E21" s="284"/>
      <c r="F21" s="263"/>
    </row>
    <row r="22" spans="1:6" ht="9.75">
      <c r="A22" s="514"/>
      <c r="B22" s="514"/>
      <c r="C22" s="246"/>
      <c r="D22" s="284"/>
      <c r="E22" s="284"/>
      <c r="F22" s="263"/>
    </row>
    <row r="23" spans="1:6" ht="9.75">
      <c r="A23" s="514"/>
      <c r="B23" s="514"/>
      <c r="C23" s="246"/>
      <c r="D23" s="284"/>
      <c r="E23" s="284"/>
      <c r="F23" s="263"/>
    </row>
    <row r="24" spans="1:6" ht="9.75">
      <c r="A24" s="514"/>
      <c r="B24" s="514"/>
      <c r="C24" s="246"/>
      <c r="D24" s="284"/>
      <c r="E24" s="284"/>
      <c r="F24" s="263"/>
    </row>
    <row r="25" spans="1:6" ht="9.75">
      <c r="A25" s="514"/>
      <c r="B25" s="514"/>
      <c r="C25" s="246"/>
      <c r="D25" s="284"/>
      <c r="E25" s="284"/>
      <c r="F25" s="263"/>
    </row>
    <row r="26" spans="1:6" ht="9.75">
      <c r="A26" s="514"/>
      <c r="B26" s="514"/>
      <c r="C26" s="246"/>
      <c r="D26" s="284"/>
      <c r="E26" s="284"/>
      <c r="F26" s="283"/>
    </row>
    <row r="27" spans="1:6" ht="9.75">
      <c r="A27" s="514"/>
      <c r="B27" s="514"/>
      <c r="C27" s="246"/>
      <c r="D27" s="284"/>
      <c r="E27" s="284"/>
      <c r="F27" s="263"/>
    </row>
    <row r="28" spans="1:6" ht="9.75">
      <c r="A28" s="514"/>
      <c r="B28" s="514"/>
      <c r="C28" s="246"/>
      <c r="D28" s="284"/>
      <c r="E28" s="284"/>
      <c r="F28" s="263"/>
    </row>
    <row r="29" spans="1:6" ht="9.75">
      <c r="A29" s="514"/>
      <c r="B29" s="514"/>
      <c r="C29" s="246"/>
      <c r="D29" s="284"/>
      <c r="E29" s="284"/>
      <c r="F29" s="263"/>
    </row>
    <row r="30" spans="1:6" ht="9.75">
      <c r="A30" s="514"/>
      <c r="B30" s="514"/>
      <c r="C30" s="246"/>
      <c r="D30" s="284"/>
      <c r="E30" s="284"/>
      <c r="F30" s="263"/>
    </row>
    <row r="31" spans="1:6" ht="9.75">
      <c r="A31" s="514"/>
      <c r="B31" s="514"/>
      <c r="C31" s="246"/>
      <c r="D31" s="284"/>
      <c r="E31" s="284"/>
      <c r="F31" s="263"/>
    </row>
    <row r="32" spans="1:6" ht="22.5" customHeight="1">
      <c r="A32" s="514"/>
      <c r="B32" s="514"/>
      <c r="C32" s="246"/>
      <c r="D32" s="284"/>
      <c r="E32" s="284"/>
      <c r="F32" s="283"/>
    </row>
    <row r="33" spans="1:6" ht="9.75">
      <c r="A33" s="514"/>
      <c r="B33" s="514"/>
      <c r="C33" s="246"/>
      <c r="D33" s="284"/>
      <c r="E33" s="284"/>
      <c r="F33" s="263"/>
    </row>
    <row r="34" spans="1:6" ht="9.75">
      <c r="A34" s="514"/>
      <c r="B34" s="514"/>
      <c r="C34" s="246"/>
      <c r="D34" s="284"/>
      <c r="E34" s="284"/>
      <c r="F34" s="263"/>
    </row>
    <row r="35" spans="1:6" ht="12.75" customHeight="1">
      <c r="A35" s="514"/>
      <c r="B35" s="514"/>
      <c r="C35" s="246"/>
      <c r="D35" s="284"/>
      <c r="E35" s="284"/>
      <c r="F35" s="283"/>
    </row>
    <row r="36" spans="1:6" ht="12.75" customHeight="1">
      <c r="A36" s="514"/>
      <c r="B36" s="514"/>
      <c r="C36" s="246"/>
      <c r="D36" s="284"/>
      <c r="E36" s="284"/>
      <c r="F36" s="263"/>
    </row>
    <row r="37" spans="1:6" ht="12.75" customHeight="1">
      <c r="A37" s="514"/>
      <c r="B37" s="514"/>
      <c r="C37" s="246"/>
      <c r="D37" s="284"/>
      <c r="E37" s="284"/>
      <c r="F37" s="263"/>
    </row>
    <row r="38" spans="1:6" ht="12.75" customHeight="1">
      <c r="A38" s="514"/>
      <c r="B38" s="514"/>
      <c r="C38" s="285"/>
      <c r="D38" s="284"/>
      <c r="E38" s="284"/>
      <c r="F38" s="263"/>
    </row>
    <row r="39" spans="1:6" ht="12.75" customHeight="1">
      <c r="A39" s="514"/>
      <c r="B39" s="514"/>
      <c r="C39" s="246"/>
      <c r="D39" s="284"/>
      <c r="E39" s="284"/>
      <c r="F39" s="263"/>
    </row>
    <row r="40" spans="1:6" ht="12.75" customHeight="1">
      <c r="A40" s="514"/>
      <c r="B40" s="514"/>
      <c r="C40" s="246"/>
      <c r="D40" s="284"/>
      <c r="E40" s="284"/>
      <c r="F40" s="263"/>
    </row>
    <row r="41" spans="1:6" ht="12.75" customHeight="1">
      <c r="A41" s="514"/>
      <c r="B41" s="514"/>
      <c r="C41" s="246"/>
      <c r="D41" s="284"/>
      <c r="E41" s="284"/>
      <c r="F41" s="263"/>
    </row>
    <row r="42" spans="1:6" ht="9.75">
      <c r="A42" s="514"/>
      <c r="B42" s="514"/>
      <c r="C42" s="246"/>
      <c r="D42" s="284"/>
      <c r="E42" s="284"/>
      <c r="F42" s="263"/>
    </row>
    <row r="43" spans="1:6" ht="9.75">
      <c r="A43" s="514"/>
      <c r="B43" s="514"/>
      <c r="C43" s="246"/>
      <c r="D43" s="284"/>
      <c r="E43" s="284"/>
      <c r="F43" s="263"/>
    </row>
    <row r="44" spans="1:6" ht="9.75">
      <c r="A44" s="514"/>
      <c r="B44" s="514"/>
      <c r="C44" s="246"/>
      <c r="D44" s="284"/>
      <c r="E44" s="284"/>
      <c r="F44" s="263"/>
    </row>
    <row r="45" spans="1:6" ht="9.75">
      <c r="A45" s="514"/>
      <c r="B45" s="514"/>
      <c r="C45" s="246"/>
      <c r="D45" s="284"/>
      <c r="E45" s="284"/>
      <c r="F45" s="263"/>
    </row>
    <row r="46" spans="1:6" ht="9.75">
      <c r="A46" s="514"/>
      <c r="B46" s="514"/>
      <c r="C46" s="246"/>
      <c r="D46" s="284"/>
      <c r="E46" s="284"/>
      <c r="F46" s="263"/>
    </row>
    <row r="47" spans="1:6" ht="9.75">
      <c r="A47" s="514"/>
      <c r="B47" s="514"/>
      <c r="C47" s="246"/>
      <c r="D47" s="284"/>
      <c r="E47" s="284"/>
      <c r="F47" s="263"/>
    </row>
    <row r="48" spans="1:6" ht="9.75">
      <c r="A48" s="514"/>
      <c r="B48" s="514"/>
      <c r="C48" s="246"/>
      <c r="D48" s="284"/>
      <c r="E48" s="284"/>
      <c r="F48" s="263"/>
    </row>
    <row r="49" spans="1:6" ht="9.75">
      <c r="A49" s="514"/>
      <c r="B49" s="514"/>
      <c r="C49" s="246"/>
      <c r="D49" s="284"/>
      <c r="E49" s="284"/>
      <c r="F49" s="263"/>
    </row>
    <row r="50" spans="1:6" ht="9.75">
      <c r="A50" s="514"/>
      <c r="B50" s="514"/>
      <c r="C50" s="246"/>
      <c r="D50" s="284"/>
      <c r="E50" s="284"/>
      <c r="F50" s="263"/>
    </row>
    <row r="51" spans="1:6" ht="9.75">
      <c r="A51" s="514"/>
      <c r="B51" s="514"/>
      <c r="C51" s="246"/>
      <c r="D51" s="284"/>
      <c r="E51" s="284"/>
      <c r="F51" s="263"/>
    </row>
    <row r="52" spans="1:6" ht="9.75">
      <c r="A52" s="514"/>
      <c r="B52" s="514"/>
      <c r="C52" s="246"/>
      <c r="D52" s="284"/>
      <c r="E52" s="284"/>
      <c r="F52" s="263"/>
    </row>
    <row r="53" spans="1:6" ht="9.75">
      <c r="A53" s="514"/>
      <c r="B53" s="514"/>
      <c r="C53" s="246"/>
      <c r="D53" s="284"/>
      <c r="E53" s="284"/>
      <c r="F53" s="263"/>
    </row>
    <row r="54" spans="1:6" ht="12.75" customHeight="1">
      <c r="A54" s="514"/>
      <c r="B54" s="514"/>
      <c r="C54" s="246"/>
      <c r="D54" s="284"/>
      <c r="E54" s="284"/>
      <c r="F54" s="263"/>
    </row>
    <row r="55" spans="1:6" ht="12.75" customHeight="1">
      <c r="A55" s="514"/>
      <c r="B55" s="514"/>
      <c r="C55" s="246"/>
      <c r="D55" s="284"/>
      <c r="E55" s="284"/>
      <c r="F55" s="286"/>
    </row>
    <row r="56" spans="1:6" ht="12.75" customHeight="1">
      <c r="A56" s="514"/>
      <c r="B56" s="514"/>
      <c r="C56" s="246"/>
      <c r="D56" s="284"/>
      <c r="E56" s="284"/>
      <c r="F56" s="286"/>
    </row>
    <row r="57" spans="1:6" ht="12.75" customHeight="1">
      <c r="A57" s="514"/>
      <c r="B57" s="514"/>
      <c r="C57" s="246"/>
      <c r="D57" s="284"/>
      <c r="E57" s="284"/>
      <c r="F57" s="287"/>
    </row>
    <row r="58" spans="1:6" ht="12.75" customHeight="1">
      <c r="A58" s="514"/>
      <c r="B58" s="514"/>
      <c r="C58" s="246"/>
      <c r="D58" s="284"/>
      <c r="E58" s="284"/>
      <c r="F58" s="287"/>
    </row>
    <row r="59" spans="1:6" ht="12.75" customHeight="1">
      <c r="A59" s="514"/>
      <c r="B59" s="514"/>
      <c r="C59" s="246"/>
      <c r="D59" s="284"/>
      <c r="E59" s="284"/>
      <c r="F59" s="287"/>
    </row>
    <row r="60" spans="1:6" ht="12.75" customHeight="1">
      <c r="A60" s="514"/>
      <c r="B60" s="514"/>
      <c r="C60" s="246"/>
      <c r="D60" s="284"/>
      <c r="E60" s="284"/>
      <c r="F60" s="263"/>
    </row>
    <row r="61" spans="1:6" ht="12.75" customHeight="1">
      <c r="A61" s="514"/>
      <c r="B61" s="514"/>
      <c r="C61" s="285"/>
      <c r="D61" s="284"/>
      <c r="E61" s="284"/>
      <c r="F61" s="263"/>
    </row>
    <row r="62" spans="1:6" ht="12.75" customHeight="1">
      <c r="A62" s="514"/>
      <c r="B62" s="514"/>
      <c r="C62" s="246"/>
      <c r="D62" s="284"/>
      <c r="E62" s="284"/>
      <c r="F62" s="263"/>
    </row>
    <row r="63" spans="1:6" ht="12.75" customHeight="1">
      <c r="A63" s="514"/>
      <c r="B63" s="514"/>
      <c r="C63" s="246"/>
      <c r="D63" s="284"/>
      <c r="E63" s="284"/>
      <c r="F63" s="263"/>
    </row>
    <row r="64" spans="1:6" ht="12.75" customHeight="1">
      <c r="A64" s="514"/>
      <c r="B64" s="514"/>
      <c r="C64" s="246"/>
      <c r="D64" s="284"/>
      <c r="E64" s="284"/>
      <c r="F64" s="263"/>
    </row>
    <row r="65" spans="1:6" ht="12.75" customHeight="1">
      <c r="A65" s="514"/>
      <c r="B65" s="514"/>
      <c r="C65" s="285"/>
      <c r="D65" s="284"/>
      <c r="E65" s="284"/>
      <c r="F65" s="263"/>
    </row>
    <row r="66" spans="1:6" ht="12.75" customHeight="1">
      <c r="A66" s="514"/>
      <c r="B66" s="514"/>
      <c r="C66" s="246"/>
      <c r="D66" s="284"/>
      <c r="E66" s="284"/>
      <c r="F66" s="263"/>
    </row>
    <row r="67" spans="1:6" ht="12.75" customHeight="1">
      <c r="A67" s="514"/>
      <c r="B67" s="514"/>
      <c r="C67" s="246"/>
      <c r="D67" s="284"/>
      <c r="E67" s="284"/>
      <c r="F67" s="263"/>
    </row>
    <row r="68" spans="1:6" ht="12.75" customHeight="1">
      <c r="A68" s="514"/>
      <c r="B68" s="514"/>
      <c r="C68" s="246"/>
      <c r="D68" s="284"/>
      <c r="E68" s="284"/>
      <c r="F68" s="263"/>
    </row>
    <row r="69" spans="1:6" ht="12.75" customHeight="1">
      <c r="A69" s="514"/>
      <c r="B69" s="514"/>
      <c r="C69" s="246"/>
      <c r="D69" s="284"/>
      <c r="E69" s="284"/>
      <c r="F69" s="263"/>
    </row>
    <row r="70" spans="1:6" ht="12.75" customHeight="1">
      <c r="A70" s="514"/>
      <c r="B70" s="514"/>
      <c r="C70" s="246"/>
      <c r="D70" s="284"/>
      <c r="E70" s="284"/>
      <c r="F70" s="263"/>
    </row>
    <row r="71" spans="1:6" ht="9.75">
      <c r="A71" s="514"/>
      <c r="B71" s="514"/>
      <c r="C71" s="285"/>
      <c r="D71" s="284"/>
      <c r="E71" s="284"/>
      <c r="F71" s="263"/>
    </row>
    <row r="72" spans="1:6" ht="9.75">
      <c r="A72" s="514"/>
      <c r="B72" s="514"/>
      <c r="C72" s="246"/>
      <c r="D72" s="284"/>
      <c r="E72" s="284"/>
      <c r="F72" s="263"/>
    </row>
    <row r="73" spans="1:6" ht="12.75" customHeight="1">
      <c r="A73" s="514"/>
      <c r="B73" s="514"/>
      <c r="C73" s="285"/>
      <c r="D73" s="284"/>
      <c r="E73" s="284"/>
      <c r="F73" s="263"/>
    </row>
    <row r="74" spans="1:6" ht="12.75" customHeight="1">
      <c r="A74" s="514"/>
      <c r="B74" s="514"/>
      <c r="C74" s="285"/>
      <c r="D74" s="284"/>
      <c r="E74" s="284"/>
      <c r="F74" s="263"/>
    </row>
    <row r="75" spans="1:6" ht="12.75" customHeight="1">
      <c r="A75" s="514"/>
      <c r="B75" s="514"/>
      <c r="C75" s="285"/>
      <c r="D75" s="284"/>
      <c r="E75" s="284"/>
      <c r="F75" s="263"/>
    </row>
    <row r="76" spans="1:6" ht="9.75">
      <c r="A76" s="514"/>
      <c r="B76" s="514"/>
      <c r="C76" s="288"/>
      <c r="D76" s="284"/>
      <c r="E76" s="284"/>
      <c r="F76" s="263"/>
    </row>
    <row r="77" spans="1:6" ht="12.75" customHeight="1">
      <c r="A77" s="514"/>
      <c r="B77" s="514"/>
      <c r="C77" s="289"/>
      <c r="D77" s="284"/>
      <c r="E77" s="284"/>
      <c r="F77" s="263"/>
    </row>
    <row r="78" spans="1:6" ht="12.75" customHeight="1">
      <c r="A78" s="514"/>
      <c r="B78" s="514"/>
      <c r="C78" s="289"/>
      <c r="D78" s="284"/>
      <c r="E78" s="284"/>
      <c r="F78" s="263"/>
    </row>
    <row r="79" spans="1:6" ht="12.75" customHeight="1">
      <c r="A79" s="514"/>
      <c r="B79" s="514"/>
      <c r="C79" s="289"/>
      <c r="D79" s="284"/>
      <c r="E79" s="284"/>
      <c r="F79" s="263"/>
    </row>
    <row r="80" spans="1:6" ht="9.75">
      <c r="A80" s="514"/>
      <c r="B80" s="514"/>
      <c r="C80" s="289"/>
      <c r="D80" s="284"/>
      <c r="E80" s="284"/>
      <c r="F80" s="263"/>
    </row>
    <row r="81" spans="1:6" ht="12.75" customHeight="1">
      <c r="A81" s="514"/>
      <c r="B81" s="514"/>
      <c r="C81" s="289"/>
      <c r="D81" s="284"/>
      <c r="E81" s="284"/>
      <c r="F81" s="263"/>
    </row>
    <row r="82" spans="1:6" ht="12.75" customHeight="1">
      <c r="A82" s="514"/>
      <c r="B82" s="514"/>
      <c r="C82" s="289"/>
      <c r="D82" s="284"/>
      <c r="E82" s="284"/>
      <c r="F82" s="263"/>
    </row>
    <row r="83" spans="1:6" ht="9.75">
      <c r="A83" s="514"/>
      <c r="B83" s="514"/>
      <c r="C83" s="289"/>
      <c r="D83" s="284"/>
      <c r="E83" s="284"/>
      <c r="F83" s="263"/>
    </row>
    <row r="84" spans="1:6" ht="9.75">
      <c r="A84" s="514"/>
      <c r="B84" s="514"/>
      <c r="C84" s="289"/>
      <c r="D84" s="284"/>
      <c r="E84" s="284"/>
      <c r="F84" s="263"/>
    </row>
    <row r="85" spans="1:6" ht="12.75" customHeight="1">
      <c r="A85" s="514"/>
      <c r="B85" s="514"/>
      <c r="C85" s="289"/>
      <c r="D85" s="284"/>
      <c r="E85" s="284"/>
      <c r="F85" s="263"/>
    </row>
    <row r="86" spans="1:6" ht="12.75" customHeight="1">
      <c r="A86" s="514"/>
      <c r="B86" s="514"/>
      <c r="C86" s="289"/>
      <c r="D86" s="284"/>
      <c r="E86" s="284"/>
      <c r="F86" s="263"/>
    </row>
    <row r="87" spans="1:6" ht="12.75" customHeight="1">
      <c r="A87" s="514"/>
      <c r="B87" s="514"/>
      <c r="C87" s="289"/>
      <c r="D87" s="284"/>
      <c r="E87" s="284"/>
      <c r="F87" s="263"/>
    </row>
    <row r="88" spans="1:6" ht="12.75" customHeight="1">
      <c r="A88" s="514"/>
      <c r="B88" s="514"/>
      <c r="C88" s="289"/>
      <c r="D88" s="284"/>
      <c r="E88" s="284"/>
      <c r="F88" s="263"/>
    </row>
    <row r="89" spans="1:6" ht="12.75" customHeight="1">
      <c r="A89" s="514"/>
      <c r="B89" s="514"/>
      <c r="C89" s="289"/>
      <c r="D89" s="284"/>
      <c r="E89" s="284"/>
      <c r="F89" s="263"/>
    </row>
    <row r="90" spans="1:6" ht="12.75" customHeight="1">
      <c r="A90" s="514"/>
      <c r="B90" s="514"/>
      <c r="C90" s="289"/>
      <c r="D90" s="284"/>
      <c r="E90" s="284"/>
      <c r="F90" s="263"/>
    </row>
    <row r="91" spans="1:6" ht="12.75" customHeight="1">
      <c r="A91" s="514"/>
      <c r="B91" s="514"/>
      <c r="C91" s="289"/>
      <c r="D91" s="284"/>
      <c r="E91" s="284"/>
      <c r="F91" s="263"/>
    </row>
    <row r="92" spans="1:6" ht="9.75">
      <c r="A92" s="290"/>
      <c r="B92" s="291"/>
      <c r="C92" s="274"/>
      <c r="D92" s="292"/>
      <c r="E92" s="292"/>
      <c r="F92" s="263"/>
    </row>
    <row r="93" spans="1:6" ht="9.75">
      <c r="A93" s="290"/>
      <c r="B93" s="291"/>
      <c r="C93" s="274"/>
      <c r="D93" s="292"/>
      <c r="E93" s="292"/>
      <c r="F93" s="263"/>
    </row>
    <row r="94" spans="1:6" ht="9.75">
      <c r="A94" s="290"/>
      <c r="B94" s="291"/>
      <c r="C94" s="274"/>
      <c r="D94" s="292"/>
      <c r="E94" s="292"/>
      <c r="F94" s="263"/>
    </row>
    <row r="95" spans="1:6" ht="9.75">
      <c r="A95" s="290"/>
      <c r="B95" s="291"/>
      <c r="C95" s="274"/>
      <c r="D95" s="292"/>
      <c r="E95" s="292"/>
      <c r="F95" s="263"/>
    </row>
    <row r="96" spans="1:6" ht="9.75">
      <c r="A96" s="290"/>
      <c r="B96" s="291"/>
      <c r="C96" s="274"/>
      <c r="D96" s="292"/>
      <c r="E96" s="292"/>
      <c r="F96" s="263"/>
    </row>
    <row r="97" spans="1:6" ht="9.75">
      <c r="A97" s="290"/>
      <c r="B97" s="291"/>
      <c r="C97" s="274"/>
      <c r="D97" s="292"/>
      <c r="E97" s="292"/>
      <c r="F97" s="263"/>
    </row>
    <row r="98" spans="1:6" ht="9.75">
      <c r="A98" s="290"/>
      <c r="B98" s="291"/>
      <c r="C98" s="274"/>
      <c r="D98" s="292"/>
      <c r="E98" s="292"/>
      <c r="F98" s="263"/>
    </row>
    <row r="99" spans="1:6" ht="9.75">
      <c r="A99" s="290"/>
      <c r="B99" s="291"/>
      <c r="C99" s="274"/>
      <c r="D99" s="292"/>
      <c r="E99" s="292"/>
      <c r="F99" s="263"/>
    </row>
    <row r="100" spans="1:6" ht="9.75">
      <c r="A100" s="290"/>
      <c r="B100" s="291"/>
      <c r="C100" s="274"/>
      <c r="D100" s="292"/>
      <c r="E100" s="292"/>
      <c r="F100" s="263"/>
    </row>
    <row r="101" spans="1:6" ht="9.75">
      <c r="A101" s="290"/>
      <c r="B101" s="291"/>
      <c r="C101" s="274"/>
      <c r="D101" s="292"/>
      <c r="E101" s="292"/>
      <c r="F101" s="263"/>
    </row>
    <row r="102" spans="1:6" ht="9.75">
      <c r="A102" s="290"/>
      <c r="B102" s="291"/>
      <c r="C102" s="274"/>
      <c r="D102" s="292"/>
      <c r="E102" s="292"/>
      <c r="F102" s="263"/>
    </row>
    <row r="103" spans="1:6" ht="9.75">
      <c r="A103" s="290"/>
      <c r="B103" s="291"/>
      <c r="C103" s="274"/>
      <c r="D103" s="292"/>
      <c r="E103" s="292"/>
      <c r="F103" s="263"/>
    </row>
    <row r="104" spans="1:6" ht="9.75">
      <c r="A104" s="290"/>
      <c r="B104" s="291"/>
      <c r="C104" s="274"/>
      <c r="D104" s="292"/>
      <c r="E104" s="292"/>
      <c r="F104" s="263"/>
    </row>
    <row r="105" spans="1:6" ht="9.75">
      <c r="A105" s="290"/>
      <c r="B105" s="291"/>
      <c r="C105" s="274"/>
      <c r="D105" s="292"/>
      <c r="E105" s="292"/>
      <c r="F105" s="263"/>
    </row>
    <row r="106" spans="1:6" ht="9.75">
      <c r="A106" s="290"/>
      <c r="B106" s="291"/>
      <c r="C106" s="274"/>
      <c r="D106" s="292"/>
      <c r="E106" s="292"/>
      <c r="F106" s="263"/>
    </row>
    <row r="107" spans="1:6" ht="9.75">
      <c r="A107" s="290"/>
      <c r="B107" s="291"/>
      <c r="C107" s="274"/>
      <c r="D107" s="292"/>
      <c r="E107" s="292"/>
      <c r="F107" s="263"/>
    </row>
    <row r="108" spans="1:6" ht="9.75">
      <c r="A108" s="290"/>
      <c r="B108" s="291"/>
      <c r="C108" s="274"/>
      <c r="D108" s="292"/>
      <c r="E108" s="292"/>
      <c r="F108" s="263"/>
    </row>
    <row r="109" spans="1:6" ht="9.75">
      <c r="A109" s="290"/>
      <c r="B109" s="291"/>
      <c r="C109" s="274"/>
      <c r="D109" s="292"/>
      <c r="E109" s="292"/>
      <c r="F109" s="263"/>
    </row>
    <row r="110" spans="1:6" ht="9.75">
      <c r="A110" s="290"/>
      <c r="B110" s="291"/>
      <c r="C110" s="274"/>
      <c r="D110" s="292"/>
      <c r="E110" s="292"/>
      <c r="F110" s="263"/>
    </row>
    <row r="111" spans="1:6" ht="9.75">
      <c r="A111" s="290"/>
      <c r="B111" s="291"/>
      <c r="C111" s="274"/>
      <c r="D111" s="292"/>
      <c r="E111" s="292"/>
      <c r="F111" s="263"/>
    </row>
    <row r="112" spans="1:6" ht="9.75">
      <c r="A112" s="290"/>
      <c r="B112" s="291"/>
      <c r="C112" s="274"/>
      <c r="D112" s="292"/>
      <c r="E112" s="292"/>
      <c r="F112" s="263"/>
    </row>
    <row r="113" spans="1:6" ht="9.75">
      <c r="A113" s="290"/>
      <c r="B113" s="291"/>
      <c r="C113" s="274"/>
      <c r="D113" s="292"/>
      <c r="E113" s="292"/>
      <c r="F113" s="263"/>
    </row>
    <row r="114" spans="1:6" ht="9.75">
      <c r="A114" s="290"/>
      <c r="B114" s="291"/>
      <c r="C114" s="274"/>
      <c r="D114" s="292"/>
      <c r="E114" s="292"/>
      <c r="F114" s="263"/>
    </row>
    <row r="115" spans="1:6" ht="9.75">
      <c r="A115" s="290"/>
      <c r="B115" s="291"/>
      <c r="C115" s="274"/>
      <c r="D115" s="292"/>
      <c r="E115" s="292"/>
      <c r="F115" s="263"/>
    </row>
    <row r="116" spans="1:6" ht="9.75">
      <c r="A116" s="290"/>
      <c r="B116" s="291"/>
      <c r="C116" s="274"/>
      <c r="D116" s="292"/>
      <c r="E116" s="292"/>
      <c r="F116" s="263"/>
    </row>
    <row r="117" spans="1:6" ht="9.75">
      <c r="A117" s="290"/>
      <c r="B117" s="291"/>
      <c r="C117" s="274"/>
      <c r="D117" s="292"/>
      <c r="E117" s="292"/>
      <c r="F117" s="263"/>
    </row>
    <row r="118" spans="1:6" ht="9.75">
      <c r="A118" s="290"/>
      <c r="B118" s="291"/>
      <c r="C118" s="274"/>
      <c r="D118" s="292"/>
      <c r="E118" s="292"/>
      <c r="F118" s="263"/>
    </row>
    <row r="119" spans="1:6" ht="9.75">
      <c r="A119" s="290"/>
      <c r="B119" s="291"/>
      <c r="C119" s="274"/>
      <c r="D119" s="292"/>
      <c r="E119" s="292"/>
      <c r="F119" s="263"/>
    </row>
    <row r="120" spans="1:6" ht="9.75">
      <c r="A120" s="290"/>
      <c r="B120" s="291"/>
      <c r="C120" s="274"/>
      <c r="D120" s="292"/>
      <c r="E120" s="292"/>
      <c r="F120" s="263"/>
    </row>
    <row r="121" spans="1:6" ht="9.75">
      <c r="A121" s="290"/>
      <c r="B121" s="291"/>
      <c r="C121" s="274"/>
      <c r="D121" s="292"/>
      <c r="E121" s="292"/>
      <c r="F121" s="263"/>
    </row>
    <row r="122" spans="1:6" ht="9.75">
      <c r="A122" s="290"/>
      <c r="B122" s="291"/>
      <c r="C122" s="274"/>
      <c r="D122" s="292"/>
      <c r="E122" s="292"/>
      <c r="F122" s="263"/>
    </row>
    <row r="123" spans="1:6" ht="9.75">
      <c r="A123" s="290"/>
      <c r="B123" s="291"/>
      <c r="C123" s="274"/>
      <c r="D123" s="292"/>
      <c r="E123" s="292"/>
      <c r="F123" s="263"/>
    </row>
    <row r="124" spans="1:6" ht="9.75">
      <c r="A124" s="290"/>
      <c r="B124" s="291"/>
      <c r="C124" s="274"/>
      <c r="D124" s="292"/>
      <c r="E124" s="292"/>
      <c r="F124" s="263"/>
    </row>
    <row r="125" spans="1:6" ht="9.75">
      <c r="A125" s="290"/>
      <c r="B125" s="291"/>
      <c r="C125" s="274"/>
      <c r="D125" s="292"/>
      <c r="E125" s="292"/>
      <c r="F125" s="263"/>
    </row>
    <row r="126" spans="1:6" ht="9.75">
      <c r="A126" s="290"/>
      <c r="B126" s="291"/>
      <c r="C126" s="274"/>
      <c r="D126" s="292"/>
      <c r="E126" s="292"/>
      <c r="F126" s="263"/>
    </row>
    <row r="127" spans="1:6" ht="9.75">
      <c r="A127" s="290"/>
      <c r="B127" s="291"/>
      <c r="C127" s="274"/>
      <c r="D127" s="292"/>
      <c r="E127" s="292"/>
      <c r="F127" s="263"/>
    </row>
    <row r="128" spans="1:6" ht="9.75">
      <c r="A128" s="290"/>
      <c r="B128" s="291"/>
      <c r="C128" s="274"/>
      <c r="D128" s="292"/>
      <c r="E128" s="292"/>
      <c r="F128" s="263"/>
    </row>
    <row r="129" spans="1:6" ht="9.75">
      <c r="A129" s="290"/>
      <c r="B129" s="291"/>
      <c r="C129" s="274"/>
      <c r="D129" s="292"/>
      <c r="E129" s="292"/>
      <c r="F129" s="263"/>
    </row>
    <row r="130" spans="1:6" ht="9.75">
      <c r="A130" s="290"/>
      <c r="B130" s="291"/>
      <c r="C130" s="274"/>
      <c r="D130" s="274"/>
      <c r="E130" s="274"/>
      <c r="F130" s="263"/>
    </row>
    <row r="131" spans="1:6" ht="9.75">
      <c r="A131" s="290"/>
      <c r="B131" s="291"/>
      <c r="C131" s="274"/>
      <c r="D131" s="274"/>
      <c r="E131" s="274"/>
      <c r="F131" s="263"/>
    </row>
    <row r="132" spans="1:6" ht="9.75">
      <c r="A132" s="290"/>
      <c r="B132" s="291"/>
      <c r="C132" s="274"/>
      <c r="D132" s="274"/>
      <c r="E132" s="274"/>
      <c r="F132" s="263"/>
    </row>
    <row r="133" spans="1:6" ht="9.75">
      <c r="A133" s="290"/>
      <c r="B133" s="291"/>
      <c r="C133" s="274"/>
      <c r="D133" s="274"/>
      <c r="E133" s="274"/>
      <c r="F133" s="263"/>
    </row>
    <row r="134" spans="1:6" ht="9.75">
      <c r="A134" s="290"/>
      <c r="B134" s="291"/>
      <c r="C134" s="274"/>
      <c r="D134" s="274"/>
      <c r="E134" s="274"/>
      <c r="F134" s="263"/>
    </row>
    <row r="135" spans="1:6" ht="9.75">
      <c r="A135" s="290"/>
      <c r="B135" s="291"/>
      <c r="C135" s="274"/>
      <c r="D135" s="274"/>
      <c r="E135" s="274"/>
      <c r="F135" s="263"/>
    </row>
    <row r="136" spans="1:6" ht="9.75">
      <c r="A136" s="290"/>
      <c r="B136" s="291"/>
      <c r="C136" s="274"/>
      <c r="D136" s="274"/>
      <c r="E136" s="274"/>
      <c r="F136" s="263"/>
    </row>
    <row r="137" spans="1:6" ht="9.75">
      <c r="A137" s="290"/>
      <c r="B137" s="291"/>
      <c r="C137" s="274"/>
      <c r="D137" s="274"/>
      <c r="E137" s="274"/>
      <c r="F137" s="263"/>
    </row>
    <row r="138" spans="1:6" ht="9.75">
      <c r="A138" s="290"/>
      <c r="B138" s="291"/>
      <c r="C138" s="274"/>
      <c r="D138" s="274"/>
      <c r="E138" s="274"/>
      <c r="F138" s="263"/>
    </row>
    <row r="139" spans="1:6" ht="9.75">
      <c r="A139" s="290"/>
      <c r="B139" s="291"/>
      <c r="C139" s="274"/>
      <c r="D139" s="274"/>
      <c r="E139" s="274"/>
      <c r="F139" s="263"/>
    </row>
    <row r="140" spans="1:6" ht="9.75">
      <c r="A140" s="290"/>
      <c r="B140" s="291"/>
      <c r="C140" s="274"/>
      <c r="D140" s="274"/>
      <c r="E140" s="274"/>
      <c r="F140" s="263"/>
    </row>
    <row r="141" spans="1:6" ht="9.75">
      <c r="A141" s="290"/>
      <c r="B141" s="291"/>
      <c r="C141" s="274"/>
      <c r="D141" s="274"/>
      <c r="E141" s="274"/>
      <c r="F141" s="263"/>
    </row>
    <row r="142" spans="1:6" ht="9.75">
      <c r="A142" s="290"/>
      <c r="B142" s="291"/>
      <c r="C142" s="274"/>
      <c r="D142" s="274"/>
      <c r="E142" s="274"/>
      <c r="F142" s="263"/>
    </row>
    <row r="143" spans="1:6" ht="9.75">
      <c r="A143" s="290"/>
      <c r="B143" s="291"/>
      <c r="C143" s="274"/>
      <c r="D143" s="274"/>
      <c r="E143" s="274"/>
      <c r="F143" s="263"/>
    </row>
    <row r="144" spans="1:6" ht="9.75">
      <c r="A144" s="290"/>
      <c r="B144" s="291"/>
      <c r="C144" s="274"/>
      <c r="D144" s="274"/>
      <c r="E144" s="274"/>
      <c r="F144" s="263"/>
    </row>
    <row r="145" spans="1:6" ht="9.75">
      <c r="A145" s="290"/>
      <c r="B145" s="291"/>
      <c r="C145" s="274"/>
      <c r="D145" s="274"/>
      <c r="E145" s="274"/>
      <c r="F145" s="263"/>
    </row>
    <row r="146" spans="1:6" ht="9.75">
      <c r="A146" s="290"/>
      <c r="B146" s="291"/>
      <c r="C146" s="274"/>
      <c r="D146" s="274"/>
      <c r="E146" s="274"/>
      <c r="F146" s="263"/>
    </row>
    <row r="147" spans="1:6" ht="9.75">
      <c r="A147" s="290"/>
      <c r="B147" s="291"/>
      <c r="C147" s="274"/>
      <c r="D147" s="274"/>
      <c r="E147" s="274"/>
      <c r="F147" s="263"/>
    </row>
    <row r="148" spans="1:6" ht="9.75">
      <c r="A148" s="290"/>
      <c r="B148" s="291"/>
      <c r="C148" s="274"/>
      <c r="D148" s="274"/>
      <c r="E148" s="274"/>
      <c r="F148" s="263"/>
    </row>
    <row r="149" spans="1:6" ht="9.75">
      <c r="A149" s="290"/>
      <c r="B149" s="291"/>
      <c r="C149" s="274"/>
      <c r="D149" s="274"/>
      <c r="E149" s="274"/>
      <c r="F149" s="263"/>
    </row>
    <row r="150" spans="1:6" ht="9.75">
      <c r="A150" s="290"/>
      <c r="B150" s="291"/>
      <c r="C150" s="274"/>
      <c r="D150" s="274"/>
      <c r="E150" s="274"/>
      <c r="F150" s="263"/>
    </row>
    <row r="151" spans="1:6" ht="9.75">
      <c r="A151" s="290"/>
      <c r="B151" s="291"/>
      <c r="C151" s="274"/>
      <c r="D151" s="274"/>
      <c r="E151" s="274"/>
      <c r="F151" s="263"/>
    </row>
    <row r="152" spans="1:6" ht="9.75">
      <c r="A152" s="290"/>
      <c r="B152" s="291"/>
      <c r="C152" s="274"/>
      <c r="D152" s="274"/>
      <c r="E152" s="274"/>
      <c r="F152" s="263"/>
    </row>
    <row r="153" spans="1:6" ht="9.75">
      <c r="A153" s="290"/>
      <c r="B153" s="291"/>
      <c r="C153" s="274"/>
      <c r="D153" s="274"/>
      <c r="E153" s="274"/>
      <c r="F153" s="263"/>
    </row>
    <row r="154" spans="1:6" ht="9.75">
      <c r="A154" s="290"/>
      <c r="B154" s="291"/>
      <c r="C154" s="274"/>
      <c r="D154" s="274"/>
      <c r="E154" s="274"/>
      <c r="F154" s="263"/>
    </row>
    <row r="155" spans="1:6" ht="9.75">
      <c r="A155" s="290"/>
      <c r="B155" s="291"/>
      <c r="C155" s="274"/>
      <c r="D155" s="274"/>
      <c r="E155" s="274"/>
      <c r="F155" s="263"/>
    </row>
    <row r="156" spans="1:6" ht="9.75">
      <c r="A156" s="290"/>
      <c r="B156" s="291"/>
      <c r="C156" s="274"/>
      <c r="D156" s="274"/>
      <c r="E156" s="274"/>
      <c r="F156" s="263"/>
    </row>
    <row r="157" spans="1:6" ht="9.75">
      <c r="A157" s="290"/>
      <c r="B157" s="291"/>
      <c r="C157" s="274"/>
      <c r="D157" s="274"/>
      <c r="E157" s="274"/>
      <c r="F157" s="263"/>
    </row>
    <row r="158" spans="1:6" ht="9.75">
      <c r="A158" s="290"/>
      <c r="B158" s="291"/>
      <c r="C158" s="274"/>
      <c r="D158" s="274"/>
      <c r="E158" s="274"/>
      <c r="F158" s="263"/>
    </row>
    <row r="159" spans="1:6" ht="9.75">
      <c r="A159" s="290"/>
      <c r="B159" s="291"/>
      <c r="C159" s="274"/>
      <c r="D159" s="274"/>
      <c r="E159" s="274"/>
      <c r="F159" s="263"/>
    </row>
    <row r="160" spans="1:6" ht="9.75">
      <c r="A160" s="290"/>
      <c r="B160" s="291"/>
      <c r="C160" s="274"/>
      <c r="D160" s="274"/>
      <c r="E160" s="274"/>
      <c r="F160" s="263"/>
    </row>
    <row r="161" spans="1:6" ht="9.75">
      <c r="A161" s="290"/>
      <c r="B161" s="291"/>
      <c r="C161" s="274"/>
      <c r="D161" s="274"/>
      <c r="E161" s="274"/>
      <c r="F161" s="263"/>
    </row>
    <row r="162" spans="1:6" ht="9.75">
      <c r="A162" s="290"/>
      <c r="B162" s="291"/>
      <c r="C162" s="274"/>
      <c r="D162" s="274"/>
      <c r="E162" s="274"/>
      <c r="F162" s="263"/>
    </row>
    <row r="163" spans="1:6" ht="9.75">
      <c r="A163" s="290"/>
      <c r="B163" s="291"/>
      <c r="C163" s="274"/>
      <c r="D163" s="274"/>
      <c r="E163" s="274"/>
      <c r="F163" s="263"/>
    </row>
    <row r="164" spans="1:6" ht="9.75">
      <c r="A164" s="290"/>
      <c r="B164" s="291"/>
      <c r="C164" s="274"/>
      <c r="D164" s="274"/>
      <c r="E164" s="274"/>
      <c r="F164" s="263"/>
    </row>
    <row r="165" spans="1:6" ht="9.75">
      <c r="A165" s="290"/>
      <c r="B165" s="291"/>
      <c r="C165" s="274"/>
      <c r="D165" s="274"/>
      <c r="E165" s="274"/>
      <c r="F165" s="263"/>
    </row>
    <row r="166" spans="1:6" ht="9.75">
      <c r="A166" s="290"/>
      <c r="B166" s="291"/>
      <c r="C166" s="274"/>
      <c r="D166" s="274"/>
      <c r="E166" s="274"/>
      <c r="F166" s="263"/>
    </row>
    <row r="167" spans="1:6" ht="9.75">
      <c r="A167" s="290"/>
      <c r="B167" s="291"/>
      <c r="C167" s="274"/>
      <c r="D167" s="274"/>
      <c r="E167" s="274"/>
      <c r="F167" s="263"/>
    </row>
    <row r="168" spans="1:6" ht="9.75">
      <c r="A168" s="290"/>
      <c r="B168" s="291"/>
      <c r="C168" s="274"/>
      <c r="D168" s="274"/>
      <c r="E168" s="274"/>
      <c r="F168" s="263"/>
    </row>
    <row r="169" spans="1:6" ht="9.75">
      <c r="A169" s="290"/>
      <c r="B169" s="291"/>
      <c r="C169" s="274"/>
      <c r="D169" s="274"/>
      <c r="E169" s="274"/>
      <c r="F169" s="263"/>
    </row>
    <row r="170" spans="1:6" ht="9.75">
      <c r="A170" s="290"/>
      <c r="B170" s="291"/>
      <c r="C170" s="274"/>
      <c r="D170" s="274"/>
      <c r="E170" s="274"/>
      <c r="F170" s="263"/>
    </row>
    <row r="171" spans="1:6" ht="9.75">
      <c r="A171" s="290"/>
      <c r="B171" s="291"/>
      <c r="C171" s="274"/>
      <c r="D171" s="274"/>
      <c r="E171" s="274"/>
      <c r="F171" s="263"/>
    </row>
    <row r="172" spans="1:6" ht="9.75">
      <c r="A172" s="290"/>
      <c r="B172" s="291"/>
      <c r="C172" s="274"/>
      <c r="D172" s="274"/>
      <c r="E172" s="274"/>
      <c r="F172" s="263"/>
    </row>
    <row r="173" spans="1:6" ht="9.75">
      <c r="A173" s="290"/>
      <c r="B173" s="291"/>
      <c r="C173" s="274"/>
      <c r="D173" s="274"/>
      <c r="E173" s="274"/>
      <c r="F173" s="263"/>
    </row>
    <row r="174" spans="1:6" ht="9.75">
      <c r="A174" s="290"/>
      <c r="B174" s="291"/>
      <c r="C174" s="274"/>
      <c r="D174" s="274"/>
      <c r="E174" s="274"/>
      <c r="F174" s="263"/>
    </row>
    <row r="175" spans="1:6" ht="9.75">
      <c r="A175" s="290"/>
      <c r="B175" s="291"/>
      <c r="C175" s="274"/>
      <c r="D175" s="274"/>
      <c r="E175" s="274"/>
      <c r="F175" s="263"/>
    </row>
    <row r="176" spans="1:6" ht="9.75">
      <c r="A176" s="290"/>
      <c r="B176" s="291"/>
      <c r="C176" s="274"/>
      <c r="D176" s="274"/>
      <c r="E176" s="274"/>
      <c r="F176" s="263"/>
    </row>
    <row r="177" spans="1:6" ht="9.75">
      <c r="A177" s="290"/>
      <c r="B177" s="291"/>
      <c r="C177" s="274"/>
      <c r="D177" s="274"/>
      <c r="E177" s="274"/>
      <c r="F177" s="263"/>
    </row>
    <row r="178" spans="1:6" ht="9.75">
      <c r="A178" s="290"/>
      <c r="B178" s="291"/>
      <c r="C178" s="274"/>
      <c r="D178" s="274"/>
      <c r="E178" s="274"/>
      <c r="F178" s="263"/>
    </row>
    <row r="179" spans="1:6" ht="9.75">
      <c r="A179" s="290"/>
      <c r="B179" s="291"/>
      <c r="C179" s="274"/>
      <c r="D179" s="274"/>
      <c r="E179" s="274"/>
      <c r="F179" s="263"/>
    </row>
    <row r="180" spans="1:6" ht="9.75">
      <c r="A180" s="290"/>
      <c r="B180" s="291"/>
      <c r="C180" s="274"/>
      <c r="D180" s="274"/>
      <c r="E180" s="274"/>
      <c r="F180" s="263"/>
    </row>
    <row r="181" spans="1:6" ht="9.75">
      <c r="A181" s="290"/>
      <c r="B181" s="291"/>
      <c r="C181" s="274"/>
      <c r="D181" s="274"/>
      <c r="E181" s="274"/>
      <c r="F181" s="263"/>
    </row>
    <row r="182" spans="1:6" ht="9.75">
      <c r="A182" s="290"/>
      <c r="B182" s="291"/>
      <c r="C182" s="274"/>
      <c r="D182" s="274"/>
      <c r="E182" s="274"/>
      <c r="F182" s="263"/>
    </row>
    <row r="183" spans="1:6" ht="9.75">
      <c r="A183" s="290"/>
      <c r="B183" s="291"/>
      <c r="C183" s="274"/>
      <c r="D183" s="274"/>
      <c r="E183" s="274"/>
      <c r="F183" s="263"/>
    </row>
    <row r="184" spans="1:6" ht="9.75">
      <c r="A184" s="290"/>
      <c r="B184" s="291"/>
      <c r="C184" s="274"/>
      <c r="D184" s="274"/>
      <c r="E184" s="274"/>
      <c r="F184" s="263"/>
    </row>
    <row r="185" spans="1:6" ht="9.75">
      <c r="A185" s="290"/>
      <c r="B185" s="291"/>
      <c r="C185" s="274"/>
      <c r="D185" s="274"/>
      <c r="E185" s="274"/>
      <c r="F185" s="263"/>
    </row>
    <row r="186" spans="1:6" ht="9.75">
      <c r="A186" s="290"/>
      <c r="B186" s="291"/>
      <c r="C186" s="274"/>
      <c r="D186" s="274"/>
      <c r="E186" s="274"/>
      <c r="F186" s="263"/>
    </row>
    <row r="187" spans="1:6" ht="9.75">
      <c r="A187" s="290"/>
      <c r="B187" s="291"/>
      <c r="C187" s="274"/>
      <c r="D187" s="274"/>
      <c r="E187" s="274"/>
      <c r="F187" s="263"/>
    </row>
    <row r="188" spans="1:6" ht="9.75">
      <c r="A188" s="290"/>
      <c r="B188" s="291"/>
      <c r="C188" s="274"/>
      <c r="D188" s="274"/>
      <c r="E188" s="274"/>
      <c r="F188" s="263"/>
    </row>
    <row r="189" spans="1:6" ht="9.75">
      <c r="A189" s="290"/>
      <c r="B189" s="291"/>
      <c r="C189" s="274"/>
      <c r="D189" s="274"/>
      <c r="E189" s="274"/>
      <c r="F189" s="263"/>
    </row>
    <row r="190" spans="1:6" ht="9.75">
      <c r="A190" s="290"/>
      <c r="B190" s="291"/>
      <c r="C190" s="274"/>
      <c r="D190" s="274"/>
      <c r="E190" s="274"/>
      <c r="F190" s="263"/>
    </row>
    <row r="191" spans="1:6" ht="9.75">
      <c r="A191" s="290"/>
      <c r="B191" s="291"/>
      <c r="C191" s="274"/>
      <c r="D191" s="274"/>
      <c r="E191" s="274"/>
      <c r="F191" s="263"/>
    </row>
    <row r="192" spans="1:6" ht="9.75">
      <c r="A192" s="290"/>
      <c r="B192" s="291"/>
      <c r="C192" s="274"/>
      <c r="D192" s="274"/>
      <c r="E192" s="274"/>
      <c r="F192" s="263"/>
    </row>
    <row r="193" spans="1:6" ht="9.75">
      <c r="A193" s="290"/>
      <c r="B193" s="291"/>
      <c r="C193" s="274"/>
      <c r="D193" s="274"/>
      <c r="E193" s="274"/>
      <c r="F193" s="263"/>
    </row>
    <row r="194" spans="1:6" ht="9.75">
      <c r="A194" s="290"/>
      <c r="B194" s="291"/>
      <c r="C194" s="274"/>
      <c r="D194" s="274"/>
      <c r="E194" s="274"/>
      <c r="F194" s="263"/>
    </row>
    <row r="195" spans="1:6" ht="9.75">
      <c r="A195" s="290"/>
      <c r="B195" s="291"/>
      <c r="C195" s="274"/>
      <c r="D195" s="274"/>
      <c r="E195" s="274"/>
      <c r="F195" s="263"/>
    </row>
    <row r="196" spans="1:6" ht="9.75">
      <c r="A196" s="290"/>
      <c r="B196" s="291"/>
      <c r="C196" s="274"/>
      <c r="D196" s="274"/>
      <c r="E196" s="274"/>
      <c r="F196" s="263"/>
    </row>
    <row r="197" spans="1:6" ht="9.75">
      <c r="A197" s="290"/>
      <c r="B197" s="291"/>
      <c r="C197" s="274"/>
      <c r="D197" s="274"/>
      <c r="E197" s="274"/>
      <c r="F197" s="263"/>
    </row>
    <row r="198" spans="1:6" ht="9.75">
      <c r="A198" s="290"/>
      <c r="B198" s="291"/>
      <c r="C198" s="274"/>
      <c r="D198" s="274"/>
      <c r="E198" s="274"/>
      <c r="F198" s="263"/>
    </row>
    <row r="199" spans="1:6" ht="9.75">
      <c r="A199" s="290"/>
      <c r="B199" s="291"/>
      <c r="C199" s="274"/>
      <c r="D199" s="274"/>
      <c r="E199" s="274"/>
      <c r="F199" s="263"/>
    </row>
    <row r="200" spans="1:6" ht="9.75">
      <c r="A200" s="290"/>
      <c r="B200" s="291"/>
      <c r="C200" s="274"/>
      <c r="D200" s="274"/>
      <c r="E200" s="274"/>
      <c r="F200" s="263"/>
    </row>
    <row r="201" spans="1:6" ht="9.75">
      <c r="A201" s="290"/>
      <c r="B201" s="291"/>
      <c r="C201" s="274"/>
      <c r="D201" s="274"/>
      <c r="E201" s="274"/>
      <c r="F201" s="263"/>
    </row>
    <row r="202" spans="1:6" ht="9.75">
      <c r="A202" s="290"/>
      <c r="B202" s="291"/>
      <c r="C202" s="274"/>
      <c r="D202" s="274"/>
      <c r="E202" s="274"/>
      <c r="F202" s="263"/>
    </row>
    <row r="203" spans="1:6" ht="9.75">
      <c r="A203" s="290"/>
      <c r="B203" s="291"/>
      <c r="C203" s="274"/>
      <c r="D203" s="274"/>
      <c r="E203" s="274"/>
      <c r="F203" s="263"/>
    </row>
    <row r="204" spans="1:6" ht="9.75">
      <c r="A204" s="290"/>
      <c r="B204" s="291"/>
      <c r="C204" s="274"/>
      <c r="D204" s="274"/>
      <c r="E204" s="274"/>
      <c r="F204" s="263"/>
    </row>
    <row r="205" spans="1:6" ht="9.75">
      <c r="A205" s="290"/>
      <c r="B205" s="291"/>
      <c r="C205" s="274"/>
      <c r="D205" s="274"/>
      <c r="E205" s="274"/>
      <c r="F205" s="263"/>
    </row>
    <row r="206" spans="1:6" ht="9.75">
      <c r="A206" s="290"/>
      <c r="B206" s="291"/>
      <c r="C206" s="274"/>
      <c r="D206" s="274"/>
      <c r="E206" s="274"/>
      <c r="F206" s="263"/>
    </row>
    <row r="207" spans="1:6" ht="9.75">
      <c r="A207" s="290"/>
      <c r="B207" s="291"/>
      <c r="C207" s="274"/>
      <c r="D207" s="274"/>
      <c r="E207" s="274"/>
      <c r="F207" s="263"/>
    </row>
    <row r="208" spans="1:6" ht="9.75">
      <c r="A208" s="290"/>
      <c r="B208" s="291"/>
      <c r="C208" s="274"/>
      <c r="D208" s="274"/>
      <c r="E208" s="274"/>
      <c r="F208" s="263"/>
    </row>
    <row r="209" spans="1:6" ht="9.75">
      <c r="A209" s="290"/>
      <c r="B209" s="291"/>
      <c r="C209" s="274"/>
      <c r="D209" s="274"/>
      <c r="E209" s="274"/>
      <c r="F209" s="263"/>
    </row>
    <row r="210" spans="1:6" ht="9.75">
      <c r="A210" s="290"/>
      <c r="B210" s="291"/>
      <c r="C210" s="274"/>
      <c r="D210" s="274"/>
      <c r="E210" s="274"/>
      <c r="F210" s="263"/>
    </row>
    <row r="211" spans="1:6" ht="9.75">
      <c r="A211" s="290"/>
      <c r="B211" s="291"/>
      <c r="C211" s="274"/>
      <c r="D211" s="274"/>
      <c r="E211" s="274"/>
      <c r="F211" s="263"/>
    </row>
    <row r="212" spans="1:6" ht="9.75">
      <c r="A212" s="290"/>
      <c r="B212" s="291"/>
      <c r="C212" s="274"/>
      <c r="D212" s="274"/>
      <c r="E212" s="274"/>
      <c r="F212" s="263"/>
    </row>
    <row r="213" spans="1:6" ht="9.75">
      <c r="A213" s="290"/>
      <c r="B213" s="291"/>
      <c r="C213" s="274"/>
      <c r="D213" s="274"/>
      <c r="E213" s="274"/>
      <c r="F213" s="263"/>
    </row>
    <row r="214" spans="1:6" ht="9.75">
      <c r="A214" s="290"/>
      <c r="B214" s="291"/>
      <c r="C214" s="274"/>
      <c r="D214" s="274"/>
      <c r="E214" s="274"/>
      <c r="F214" s="263"/>
    </row>
    <row r="215" spans="1:6" ht="9.75">
      <c r="A215" s="290"/>
      <c r="B215" s="291"/>
      <c r="C215" s="274"/>
      <c r="D215" s="274"/>
      <c r="E215" s="274"/>
      <c r="F215" s="263"/>
    </row>
    <row r="216" spans="1:6" ht="9.75">
      <c r="A216" s="290"/>
      <c r="B216" s="291"/>
      <c r="C216" s="274"/>
      <c r="D216" s="274"/>
      <c r="E216" s="274"/>
      <c r="F216" s="263"/>
    </row>
    <row r="217" spans="1:6" ht="9.75">
      <c r="A217" s="290"/>
      <c r="B217" s="291"/>
      <c r="C217" s="274"/>
      <c r="D217" s="274"/>
      <c r="E217" s="274"/>
      <c r="F217" s="263"/>
    </row>
    <row r="218" spans="1:6" ht="9.75">
      <c r="A218" s="290"/>
      <c r="B218" s="291"/>
      <c r="C218" s="274"/>
      <c r="D218" s="274"/>
      <c r="E218" s="274"/>
      <c r="F218" s="263"/>
    </row>
    <row r="219" spans="1:6" ht="9.75">
      <c r="A219" s="290"/>
      <c r="B219" s="291"/>
      <c r="C219" s="274"/>
      <c r="D219" s="274"/>
      <c r="E219" s="274"/>
      <c r="F219" s="263"/>
    </row>
  </sheetData>
  <sheetProtection password="9F76" sheet="1" formatCells="0" formatColumns="0" formatRows="0" insertColumns="0" insertRows="0"/>
  <mergeCells count="94">
    <mergeCell ref="A89:B89"/>
    <mergeCell ref="A90:B90"/>
    <mergeCell ref="A91:B91"/>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6:B6"/>
    <mergeCell ref="C6:E6"/>
    <mergeCell ref="A8:B9"/>
    <mergeCell ref="C8:C9"/>
    <mergeCell ref="D8:E8"/>
    <mergeCell ref="A10:B10"/>
    <mergeCell ref="A1:E1"/>
    <mergeCell ref="A3:B3"/>
    <mergeCell ref="C3:E3"/>
    <mergeCell ref="A4:B4"/>
    <mergeCell ref="C4:E4"/>
    <mergeCell ref="A5:B5"/>
    <mergeCell ref="C5:E5"/>
  </mergeCells>
  <printOptions/>
  <pageMargins left="0.5902777777777778" right="0.19652777777777777" top="0.9840277777777777" bottom="0.9840277777777777"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showGridLines="0" zoomScalePageLayoutView="0" workbookViewId="0" topLeftCell="A1">
      <selection activeCell="A7" sqref="A7"/>
    </sheetView>
  </sheetViews>
  <sheetFormatPr defaultColWidth="9.140625" defaultRowHeight="12.75"/>
  <cols>
    <col min="2" max="2" width="11.421875" style="0" customWidth="1"/>
  </cols>
  <sheetData>
    <row r="1" spans="1:19" ht="12.75" customHeight="1">
      <c r="A1" s="498" t="s">
        <v>908</v>
      </c>
      <c r="B1" s="498"/>
      <c r="C1" s="498"/>
      <c r="D1" s="498"/>
      <c r="E1" s="498"/>
      <c r="F1" s="498"/>
      <c r="G1" s="498"/>
      <c r="H1" s="498"/>
      <c r="I1" s="498"/>
      <c r="J1" s="498"/>
      <c r="K1" s="498"/>
      <c r="L1" s="498"/>
      <c r="M1" s="498"/>
      <c r="N1" s="498"/>
      <c r="O1" s="498"/>
      <c r="P1" s="498"/>
      <c r="Q1" s="498"/>
      <c r="R1" s="498"/>
      <c r="S1" s="498"/>
    </row>
    <row r="2" spans="1:19" ht="12.75">
      <c r="A2" s="253"/>
      <c r="B2" s="253"/>
      <c r="C2" s="253"/>
      <c r="D2" s="253"/>
      <c r="E2" s="253"/>
      <c r="F2" s="164"/>
      <c r="G2" s="164"/>
      <c r="H2" s="164"/>
      <c r="I2" s="164"/>
      <c r="J2" s="164"/>
      <c r="K2" s="164"/>
      <c r="L2" s="161"/>
      <c r="M2" s="161"/>
      <c r="N2" s="161"/>
      <c r="O2" s="161"/>
      <c r="P2" s="161"/>
      <c r="Q2" s="161"/>
      <c r="R2" s="161"/>
      <c r="S2" s="161"/>
    </row>
    <row r="3" spans="1:19" ht="15" customHeight="1">
      <c r="A3" s="440" t="s">
        <v>909</v>
      </c>
      <c r="B3" s="440"/>
      <c r="C3" s="441"/>
      <c r="D3" s="441"/>
      <c r="E3" s="441"/>
      <c r="F3" s="441"/>
      <c r="G3" s="441"/>
      <c r="H3" s="441"/>
      <c r="I3" s="441"/>
      <c r="J3" s="441"/>
      <c r="K3" s="441"/>
      <c r="L3" s="441"/>
      <c r="M3" s="441"/>
      <c r="N3" s="441"/>
      <c r="O3" s="441"/>
      <c r="P3" s="441"/>
      <c r="Q3" s="441"/>
      <c r="R3" s="441"/>
      <c r="S3" s="441"/>
    </row>
    <row r="4" spans="1:19" ht="15.75">
      <c r="A4" s="440" t="s">
        <v>218</v>
      </c>
      <c r="B4" s="440"/>
      <c r="C4" s="428" t="str">
        <f>IF(ISBLANK(Ročná_správa!B12),"  ",Ročná_správa!B12)</f>
        <v>STP akciová spoločnosť Michalovce</v>
      </c>
      <c r="D4" s="428"/>
      <c r="E4" s="428"/>
      <c r="F4" s="428"/>
      <c r="G4" s="428"/>
      <c r="H4" s="428"/>
      <c r="I4" s="428"/>
      <c r="J4" s="428"/>
      <c r="K4" s="428"/>
      <c r="L4" s="428"/>
      <c r="M4" s="428"/>
      <c r="N4" s="428"/>
      <c r="O4" s="428"/>
      <c r="P4" s="428"/>
      <c r="Q4" s="428"/>
      <c r="R4" s="428"/>
      <c r="S4" s="428"/>
    </row>
    <row r="5" spans="1:19" ht="15.75">
      <c r="A5" s="442" t="s">
        <v>7</v>
      </c>
      <c r="B5" s="442"/>
      <c r="C5" s="428" t="str">
        <f>IF(ISBLANK(Ročná_správa!E6),"  ",Ročná_správa!E6)</f>
        <v>31650058</v>
      </c>
      <c r="D5" s="428"/>
      <c r="E5" s="428"/>
      <c r="F5" s="428"/>
      <c r="G5" s="428"/>
      <c r="H5" s="428"/>
      <c r="I5" s="428"/>
      <c r="J5" s="428"/>
      <c r="K5" s="428"/>
      <c r="L5" s="428"/>
      <c r="M5" s="428"/>
      <c r="N5" s="428"/>
      <c r="O5" s="428"/>
      <c r="P5" s="428"/>
      <c r="Q5" s="428"/>
      <c r="R5" s="428"/>
      <c r="S5" s="428"/>
    </row>
    <row r="6" spans="1:19" ht="12.75">
      <c r="A6" s="166"/>
      <c r="B6" s="167"/>
      <c r="C6" s="168"/>
      <c r="D6" s="166"/>
      <c r="E6" s="166"/>
      <c r="F6" s="161"/>
      <c r="G6" s="161"/>
      <c r="H6" s="161"/>
      <c r="I6" s="161"/>
      <c r="J6" s="161"/>
      <c r="K6" s="161"/>
      <c r="L6" s="161"/>
      <c r="M6" s="161"/>
      <c r="N6" s="161"/>
      <c r="O6" s="161"/>
      <c r="P6" s="161"/>
      <c r="Q6" s="161"/>
      <c r="R6" s="161"/>
      <c r="S6" s="161"/>
    </row>
    <row r="7" spans="1:19" ht="12.75" customHeight="1">
      <c r="A7" s="499" t="s">
        <v>902</v>
      </c>
      <c r="B7" s="499"/>
      <c r="C7" s="519"/>
      <c r="D7" s="519"/>
      <c r="E7" s="519"/>
      <c r="F7" s="519"/>
      <c r="G7" s="519"/>
      <c r="H7" s="519"/>
      <c r="I7" s="500"/>
      <c r="J7" s="500"/>
      <c r="K7" s="500"/>
      <c r="L7" s="500"/>
      <c r="M7" s="500"/>
      <c r="N7" s="500"/>
      <c r="O7" s="500"/>
      <c r="P7" s="500"/>
      <c r="Q7" s="500"/>
      <c r="R7" s="500"/>
      <c r="S7" s="500"/>
    </row>
    <row r="8" spans="1:19" ht="12.75">
      <c r="A8" s="499"/>
      <c r="B8" s="499"/>
      <c r="C8" s="519"/>
      <c r="D8" s="519"/>
      <c r="E8" s="519"/>
      <c r="F8" s="519"/>
      <c r="G8" s="519"/>
      <c r="H8" s="519"/>
      <c r="I8" s="500"/>
      <c r="J8" s="500"/>
      <c r="K8" s="500"/>
      <c r="L8" s="500"/>
      <c r="M8" s="500"/>
      <c r="N8" s="500"/>
      <c r="O8" s="500"/>
      <c r="P8" s="500"/>
      <c r="Q8" s="500"/>
      <c r="R8" s="500"/>
      <c r="S8" s="500"/>
    </row>
    <row r="9" spans="1:19" ht="12.75">
      <c r="A9" s="502"/>
      <c r="B9" s="502"/>
      <c r="C9" s="503"/>
      <c r="D9" s="503"/>
      <c r="E9" s="503"/>
      <c r="F9" s="503"/>
      <c r="G9" s="503"/>
      <c r="H9" s="503"/>
      <c r="I9" s="504"/>
      <c r="J9" s="504"/>
      <c r="K9" s="504"/>
      <c r="L9" s="505"/>
      <c r="M9" s="505"/>
      <c r="N9" s="505"/>
      <c r="O9" s="505"/>
      <c r="P9" s="505"/>
      <c r="Q9" s="505"/>
      <c r="R9" s="505"/>
      <c r="S9" s="505"/>
    </row>
    <row r="10" spans="1:19" ht="12.75">
      <c r="A10" s="502"/>
      <c r="B10" s="502"/>
      <c r="C10" s="503"/>
      <c r="D10" s="503"/>
      <c r="E10" s="503"/>
      <c r="F10" s="503"/>
      <c r="G10" s="503"/>
      <c r="H10" s="503"/>
      <c r="I10" s="504"/>
      <c r="J10" s="504"/>
      <c r="K10" s="504"/>
      <c r="L10" s="505"/>
      <c r="M10" s="505"/>
      <c r="N10" s="505"/>
      <c r="O10" s="505"/>
      <c r="P10" s="505"/>
      <c r="Q10" s="505"/>
      <c r="R10" s="505"/>
      <c r="S10" s="505"/>
    </row>
    <row r="11" spans="1:19" ht="12.75">
      <c r="A11" s="502"/>
      <c r="B11" s="502"/>
      <c r="C11" s="503"/>
      <c r="D11" s="503"/>
      <c r="E11" s="503"/>
      <c r="F11" s="503"/>
      <c r="G11" s="503"/>
      <c r="H11" s="503"/>
      <c r="I11" s="504"/>
      <c r="J11" s="504"/>
      <c r="K11" s="504"/>
      <c r="L11" s="505"/>
      <c r="M11" s="505"/>
      <c r="N11" s="505"/>
      <c r="O11" s="505"/>
      <c r="P11" s="505"/>
      <c r="Q11" s="505"/>
      <c r="R11" s="505"/>
      <c r="S11" s="505"/>
    </row>
    <row r="12" spans="1:19" ht="12.75">
      <c r="A12" s="502"/>
      <c r="B12" s="502"/>
      <c r="C12" s="503"/>
      <c r="D12" s="503"/>
      <c r="E12" s="503"/>
      <c r="F12" s="503"/>
      <c r="G12" s="503"/>
      <c r="H12" s="503"/>
      <c r="I12" s="504"/>
      <c r="J12" s="504"/>
      <c r="K12" s="504"/>
      <c r="L12" s="505"/>
      <c r="M12" s="505"/>
      <c r="N12" s="505"/>
      <c r="O12" s="505"/>
      <c r="P12" s="505"/>
      <c r="Q12" s="505"/>
      <c r="R12" s="505"/>
      <c r="S12" s="505"/>
    </row>
    <row r="13" spans="1:19" ht="12.75">
      <c r="A13" s="502"/>
      <c r="B13" s="502"/>
      <c r="C13" s="503"/>
      <c r="D13" s="503"/>
      <c r="E13" s="503"/>
      <c r="F13" s="503"/>
      <c r="G13" s="503"/>
      <c r="H13" s="503"/>
      <c r="I13" s="504"/>
      <c r="J13" s="504"/>
      <c r="K13" s="504"/>
      <c r="L13" s="505"/>
      <c r="M13" s="505"/>
      <c r="N13" s="505"/>
      <c r="O13" s="505"/>
      <c r="P13" s="505"/>
      <c r="Q13" s="505"/>
      <c r="R13" s="505"/>
      <c r="S13" s="505"/>
    </row>
    <row r="14" spans="1:19" ht="12.75">
      <c r="A14" s="502"/>
      <c r="B14" s="502"/>
      <c r="C14" s="503"/>
      <c r="D14" s="503"/>
      <c r="E14" s="503"/>
      <c r="F14" s="503"/>
      <c r="G14" s="503"/>
      <c r="H14" s="503"/>
      <c r="I14" s="504"/>
      <c r="J14" s="504"/>
      <c r="K14" s="504"/>
      <c r="L14" s="505"/>
      <c r="M14" s="505"/>
      <c r="N14" s="505"/>
      <c r="O14" s="505"/>
      <c r="P14" s="505"/>
      <c r="Q14" s="505"/>
      <c r="R14" s="505"/>
      <c r="S14" s="505"/>
    </row>
    <row r="15" spans="1:19" ht="12.75">
      <c r="A15" s="502"/>
      <c r="B15" s="502"/>
      <c r="C15" s="503"/>
      <c r="D15" s="503"/>
      <c r="E15" s="503"/>
      <c r="F15" s="503"/>
      <c r="G15" s="503"/>
      <c r="H15" s="503"/>
      <c r="I15" s="504"/>
      <c r="J15" s="504"/>
      <c r="K15" s="504"/>
      <c r="L15" s="505"/>
      <c r="M15" s="505"/>
      <c r="N15" s="505"/>
      <c r="O15" s="505"/>
      <c r="P15" s="505"/>
      <c r="Q15" s="505"/>
      <c r="R15" s="505"/>
      <c r="S15" s="505"/>
    </row>
    <row r="16" spans="1:19" ht="12.75">
      <c r="A16" s="502"/>
      <c r="B16" s="502"/>
      <c r="C16" s="503"/>
      <c r="D16" s="503"/>
      <c r="E16" s="503"/>
      <c r="F16" s="503"/>
      <c r="G16" s="503"/>
      <c r="H16" s="503"/>
      <c r="I16" s="504"/>
      <c r="J16" s="504"/>
      <c r="K16" s="504"/>
      <c r="L16" s="505"/>
      <c r="M16" s="505"/>
      <c r="N16" s="505"/>
      <c r="O16" s="505"/>
      <c r="P16" s="505"/>
      <c r="Q16" s="505"/>
      <c r="R16" s="505"/>
      <c r="S16" s="505"/>
    </row>
    <row r="17" spans="1:19" ht="12.75">
      <c r="A17" s="502"/>
      <c r="B17" s="502"/>
      <c r="C17" s="503"/>
      <c r="D17" s="503"/>
      <c r="E17" s="503"/>
      <c r="F17" s="503"/>
      <c r="G17" s="503"/>
      <c r="H17" s="503"/>
      <c r="I17" s="504"/>
      <c r="J17" s="504"/>
      <c r="K17" s="504"/>
      <c r="L17" s="505"/>
      <c r="M17" s="505"/>
      <c r="N17" s="505"/>
      <c r="O17" s="505"/>
      <c r="P17" s="505"/>
      <c r="Q17" s="505"/>
      <c r="R17" s="505"/>
      <c r="S17" s="505"/>
    </row>
    <row r="18" spans="1:19" ht="12.75">
      <c r="A18" s="502"/>
      <c r="B18" s="502"/>
      <c r="C18" s="503"/>
      <c r="D18" s="503"/>
      <c r="E18" s="503"/>
      <c r="F18" s="503"/>
      <c r="G18" s="503"/>
      <c r="H18" s="503"/>
      <c r="I18" s="504"/>
      <c r="J18" s="504"/>
      <c r="K18" s="504"/>
      <c r="L18" s="505"/>
      <c r="M18" s="505"/>
      <c r="N18" s="505"/>
      <c r="O18" s="505"/>
      <c r="P18" s="505"/>
      <c r="Q18" s="505"/>
      <c r="R18" s="505"/>
      <c r="S18" s="505"/>
    </row>
    <row r="19" spans="1:19" ht="12.75">
      <c r="A19" s="502"/>
      <c r="B19" s="502"/>
      <c r="C19" s="503"/>
      <c r="D19" s="503"/>
      <c r="E19" s="503"/>
      <c r="F19" s="503"/>
      <c r="G19" s="503"/>
      <c r="H19" s="503"/>
      <c r="I19" s="504"/>
      <c r="J19" s="504"/>
      <c r="K19" s="504"/>
      <c r="L19" s="505"/>
      <c r="M19" s="505"/>
      <c r="N19" s="505"/>
      <c r="O19" s="505"/>
      <c r="P19" s="505"/>
      <c r="Q19" s="505"/>
      <c r="R19" s="505"/>
      <c r="S19" s="505"/>
    </row>
    <row r="20" spans="1:19" ht="12.75">
      <c r="A20" s="502"/>
      <c r="B20" s="502"/>
      <c r="C20" s="503"/>
      <c r="D20" s="503"/>
      <c r="E20" s="503"/>
      <c r="F20" s="503"/>
      <c r="G20" s="503"/>
      <c r="H20" s="503"/>
      <c r="I20" s="504"/>
      <c r="J20" s="504"/>
      <c r="K20" s="504"/>
      <c r="L20" s="505"/>
      <c r="M20" s="505"/>
      <c r="N20" s="505"/>
      <c r="O20" s="505"/>
      <c r="P20" s="505"/>
      <c r="Q20" s="505"/>
      <c r="R20" s="505"/>
      <c r="S20" s="505"/>
    </row>
    <row r="21" spans="1:19" ht="12.75">
      <c r="A21" s="502"/>
      <c r="B21" s="502"/>
      <c r="C21" s="503"/>
      <c r="D21" s="503"/>
      <c r="E21" s="503"/>
      <c r="F21" s="503"/>
      <c r="G21" s="503"/>
      <c r="H21" s="503"/>
      <c r="I21" s="504"/>
      <c r="J21" s="504"/>
      <c r="K21" s="504"/>
      <c r="L21" s="505"/>
      <c r="M21" s="505"/>
      <c r="N21" s="505"/>
      <c r="O21" s="505"/>
      <c r="P21" s="505"/>
      <c r="Q21" s="505"/>
      <c r="R21" s="505"/>
      <c r="S21" s="505"/>
    </row>
    <row r="22" spans="1:19" ht="12.75">
      <c r="A22" s="502"/>
      <c r="B22" s="502"/>
      <c r="C22" s="503"/>
      <c r="D22" s="503"/>
      <c r="E22" s="503"/>
      <c r="F22" s="503"/>
      <c r="G22" s="503"/>
      <c r="H22" s="503"/>
      <c r="I22" s="504"/>
      <c r="J22" s="504"/>
      <c r="K22" s="504"/>
      <c r="L22" s="505"/>
      <c r="M22" s="505"/>
      <c r="N22" s="505"/>
      <c r="O22" s="505"/>
      <c r="P22" s="505"/>
      <c r="Q22" s="505"/>
      <c r="R22" s="505"/>
      <c r="S22" s="505"/>
    </row>
    <row r="23" spans="1:19" ht="12.75">
      <c r="A23" s="502"/>
      <c r="B23" s="502"/>
      <c r="C23" s="503"/>
      <c r="D23" s="503"/>
      <c r="E23" s="503"/>
      <c r="F23" s="503"/>
      <c r="G23" s="503"/>
      <c r="H23" s="503"/>
      <c r="I23" s="504"/>
      <c r="J23" s="504"/>
      <c r="K23" s="504"/>
      <c r="L23" s="505"/>
      <c r="M23" s="505"/>
      <c r="N23" s="505"/>
      <c r="O23" s="505"/>
      <c r="P23" s="505"/>
      <c r="Q23" s="505"/>
      <c r="R23" s="505"/>
      <c r="S23" s="505"/>
    </row>
    <row r="24" spans="1:19" ht="12.75">
      <c r="A24" s="502"/>
      <c r="B24" s="502"/>
      <c r="C24" s="503"/>
      <c r="D24" s="503"/>
      <c r="E24" s="503"/>
      <c r="F24" s="503"/>
      <c r="G24" s="503"/>
      <c r="H24" s="503"/>
      <c r="I24" s="504"/>
      <c r="J24" s="504"/>
      <c r="K24" s="504"/>
      <c r="L24" s="505"/>
      <c r="M24" s="505"/>
      <c r="N24" s="505"/>
      <c r="O24" s="505"/>
      <c r="P24" s="505"/>
      <c r="Q24" s="505"/>
      <c r="R24" s="505"/>
      <c r="S24" s="505"/>
    </row>
    <row r="25" spans="1:19" ht="12.75">
      <c r="A25" s="502"/>
      <c r="B25" s="502"/>
      <c r="C25" s="503"/>
      <c r="D25" s="503"/>
      <c r="E25" s="503"/>
      <c r="F25" s="503"/>
      <c r="G25" s="503"/>
      <c r="H25" s="503"/>
      <c r="I25" s="504"/>
      <c r="J25" s="504"/>
      <c r="K25" s="504"/>
      <c r="L25" s="505"/>
      <c r="M25" s="505"/>
      <c r="N25" s="505"/>
      <c r="O25" s="505"/>
      <c r="P25" s="505"/>
      <c r="Q25" s="505"/>
      <c r="R25" s="505"/>
      <c r="S25" s="505"/>
    </row>
    <row r="26" spans="1:19" ht="12.75">
      <c r="A26" s="502"/>
      <c r="B26" s="502"/>
      <c r="C26" s="503"/>
      <c r="D26" s="503"/>
      <c r="E26" s="503"/>
      <c r="F26" s="503"/>
      <c r="G26" s="503"/>
      <c r="H26" s="503"/>
      <c r="I26" s="504"/>
      <c r="J26" s="504"/>
      <c r="K26" s="504"/>
      <c r="L26" s="505"/>
      <c r="M26" s="505"/>
      <c r="N26" s="505"/>
      <c r="O26" s="505"/>
      <c r="P26" s="505"/>
      <c r="Q26" s="505"/>
      <c r="R26" s="505"/>
      <c r="S26" s="505"/>
    </row>
    <row r="27" spans="1:19" ht="12.75">
      <c r="A27" s="502"/>
      <c r="B27" s="502"/>
      <c r="C27" s="503"/>
      <c r="D27" s="503"/>
      <c r="E27" s="503"/>
      <c r="F27" s="503"/>
      <c r="G27" s="503"/>
      <c r="H27" s="503"/>
      <c r="I27" s="504"/>
      <c r="J27" s="504"/>
      <c r="K27" s="504"/>
      <c r="L27" s="505"/>
      <c r="M27" s="505"/>
      <c r="N27" s="505"/>
      <c r="O27" s="505"/>
      <c r="P27" s="505"/>
      <c r="Q27" s="505"/>
      <c r="R27" s="505"/>
      <c r="S27" s="505"/>
    </row>
    <row r="28" spans="1:19" ht="12.75">
      <c r="A28" s="502"/>
      <c r="B28" s="502"/>
      <c r="C28" s="503"/>
      <c r="D28" s="503"/>
      <c r="E28" s="503"/>
      <c r="F28" s="503"/>
      <c r="G28" s="503"/>
      <c r="H28" s="503"/>
      <c r="I28" s="504"/>
      <c r="J28" s="504"/>
      <c r="K28" s="504"/>
      <c r="L28" s="505"/>
      <c r="M28" s="505"/>
      <c r="N28" s="505"/>
      <c r="O28" s="505"/>
      <c r="P28" s="505"/>
      <c r="Q28" s="505"/>
      <c r="R28" s="505"/>
      <c r="S28" s="505"/>
    </row>
    <row r="29" spans="1:19" ht="12.75">
      <c r="A29" s="502"/>
      <c r="B29" s="502"/>
      <c r="C29" s="503"/>
      <c r="D29" s="503"/>
      <c r="E29" s="503"/>
      <c r="F29" s="503"/>
      <c r="G29" s="503"/>
      <c r="H29" s="503"/>
      <c r="I29" s="504"/>
      <c r="J29" s="504"/>
      <c r="K29" s="504"/>
      <c r="L29" s="505"/>
      <c r="M29" s="505"/>
      <c r="N29" s="505"/>
      <c r="O29" s="505"/>
      <c r="P29" s="505"/>
      <c r="Q29" s="505"/>
      <c r="R29" s="505"/>
      <c r="S29" s="505"/>
    </row>
    <row r="30" spans="1:19" ht="12.75">
      <c r="A30" s="502"/>
      <c r="B30" s="502"/>
      <c r="C30" s="503"/>
      <c r="D30" s="503"/>
      <c r="E30" s="503"/>
      <c r="F30" s="503"/>
      <c r="G30" s="503"/>
      <c r="H30" s="503"/>
      <c r="I30" s="504"/>
      <c r="J30" s="504"/>
      <c r="K30" s="504"/>
      <c r="L30" s="505"/>
      <c r="M30" s="505"/>
      <c r="N30" s="505"/>
      <c r="O30" s="505"/>
      <c r="P30" s="505"/>
      <c r="Q30" s="505"/>
      <c r="R30" s="505"/>
      <c r="S30" s="505"/>
    </row>
    <row r="31" spans="1:19" ht="12.75" customHeight="1">
      <c r="A31" s="502"/>
      <c r="B31" s="502"/>
      <c r="C31" s="503"/>
      <c r="D31" s="503"/>
      <c r="E31" s="503"/>
      <c r="F31" s="503"/>
      <c r="G31" s="503"/>
      <c r="H31" s="503"/>
      <c r="I31" s="504"/>
      <c r="J31" s="504"/>
      <c r="K31" s="504"/>
      <c r="L31" s="505"/>
      <c r="M31" s="505"/>
      <c r="N31" s="505"/>
      <c r="O31" s="505"/>
      <c r="P31" s="505"/>
      <c r="Q31" s="505"/>
      <c r="R31" s="505"/>
      <c r="S31" s="505"/>
    </row>
    <row r="32" spans="1:19" ht="12.75" customHeight="1">
      <c r="A32" s="502"/>
      <c r="B32" s="502"/>
      <c r="C32" s="503"/>
      <c r="D32" s="503"/>
      <c r="E32" s="503"/>
      <c r="F32" s="503"/>
      <c r="G32" s="503"/>
      <c r="H32" s="503"/>
      <c r="I32" s="504"/>
      <c r="J32" s="504"/>
      <c r="K32" s="504"/>
      <c r="L32" s="505"/>
      <c r="M32" s="505"/>
      <c r="N32" s="505"/>
      <c r="O32" s="505"/>
      <c r="P32" s="505"/>
      <c r="Q32" s="505"/>
      <c r="R32" s="505"/>
      <c r="S32" s="505"/>
    </row>
    <row r="33" spans="1:19" ht="12.75" customHeight="1">
      <c r="A33" s="502"/>
      <c r="B33" s="502"/>
      <c r="C33" s="503"/>
      <c r="D33" s="503"/>
      <c r="E33" s="503"/>
      <c r="F33" s="503"/>
      <c r="G33" s="503"/>
      <c r="H33" s="503"/>
      <c r="I33" s="504"/>
      <c r="J33" s="504"/>
      <c r="K33" s="504"/>
      <c r="L33" s="505"/>
      <c r="M33" s="505"/>
      <c r="N33" s="505"/>
      <c r="O33" s="505"/>
      <c r="P33" s="505"/>
      <c r="Q33" s="505"/>
      <c r="R33" s="505"/>
      <c r="S33" s="505"/>
    </row>
    <row r="34" spans="1:19" ht="12.75">
      <c r="A34" s="502"/>
      <c r="B34" s="502"/>
      <c r="C34" s="503"/>
      <c r="D34" s="503"/>
      <c r="E34" s="503"/>
      <c r="F34" s="503"/>
      <c r="G34" s="503"/>
      <c r="H34" s="503"/>
      <c r="I34" s="504"/>
      <c r="J34" s="504"/>
      <c r="K34" s="504"/>
      <c r="L34" s="505"/>
      <c r="M34" s="505"/>
      <c r="N34" s="505"/>
      <c r="O34" s="505"/>
      <c r="P34" s="505"/>
      <c r="Q34" s="505"/>
      <c r="R34" s="505"/>
      <c r="S34" s="505"/>
    </row>
    <row r="35" spans="1:19" ht="12.75" customHeight="1">
      <c r="A35" s="502"/>
      <c r="B35" s="502"/>
      <c r="C35" s="503"/>
      <c r="D35" s="503"/>
      <c r="E35" s="503"/>
      <c r="F35" s="503"/>
      <c r="G35" s="503"/>
      <c r="H35" s="503"/>
      <c r="I35" s="504"/>
      <c r="J35" s="504"/>
      <c r="K35" s="504"/>
      <c r="L35" s="505"/>
      <c r="M35" s="505"/>
      <c r="N35" s="505"/>
      <c r="O35" s="505"/>
      <c r="P35" s="505"/>
      <c r="Q35" s="505"/>
      <c r="R35" s="505"/>
      <c r="S35" s="505"/>
    </row>
    <row r="36" spans="1:19" ht="12.75" customHeight="1">
      <c r="A36" s="502"/>
      <c r="B36" s="502"/>
      <c r="C36" s="503"/>
      <c r="D36" s="503"/>
      <c r="E36" s="503"/>
      <c r="F36" s="503"/>
      <c r="G36" s="503"/>
      <c r="H36" s="503"/>
      <c r="I36" s="504"/>
      <c r="J36" s="504"/>
      <c r="K36" s="504"/>
      <c r="L36" s="505"/>
      <c r="M36" s="505"/>
      <c r="N36" s="505"/>
      <c r="O36" s="505"/>
      <c r="P36" s="505"/>
      <c r="Q36" s="505"/>
      <c r="R36" s="505"/>
      <c r="S36" s="505"/>
    </row>
    <row r="37" spans="1:19" ht="12.75" customHeight="1">
      <c r="A37" s="502"/>
      <c r="B37" s="502"/>
      <c r="C37" s="503"/>
      <c r="D37" s="503"/>
      <c r="E37" s="503"/>
      <c r="F37" s="503"/>
      <c r="G37" s="503"/>
      <c r="H37" s="503"/>
      <c r="I37" s="504"/>
      <c r="J37" s="504"/>
      <c r="K37" s="504"/>
      <c r="L37" s="505"/>
      <c r="M37" s="505"/>
      <c r="N37" s="505"/>
      <c r="O37" s="505"/>
      <c r="P37" s="505"/>
      <c r="Q37" s="505"/>
      <c r="R37" s="505"/>
      <c r="S37" s="505"/>
    </row>
    <row r="38" spans="1:19" ht="12.75" customHeight="1">
      <c r="A38" s="502"/>
      <c r="B38" s="502"/>
      <c r="C38" s="503"/>
      <c r="D38" s="503"/>
      <c r="E38" s="503"/>
      <c r="F38" s="503"/>
      <c r="G38" s="503"/>
      <c r="H38" s="503"/>
      <c r="I38" s="504"/>
      <c r="J38" s="504"/>
      <c r="K38" s="504"/>
      <c r="L38" s="505"/>
      <c r="M38" s="505"/>
      <c r="N38" s="505"/>
      <c r="O38" s="505"/>
      <c r="P38" s="505"/>
      <c r="Q38" s="505"/>
      <c r="R38" s="505"/>
      <c r="S38" s="505"/>
    </row>
    <row r="39" spans="1:19" ht="12.75" customHeight="1">
      <c r="A39" s="502"/>
      <c r="B39" s="502"/>
      <c r="C39" s="503"/>
      <c r="D39" s="503"/>
      <c r="E39" s="503"/>
      <c r="F39" s="503"/>
      <c r="G39" s="503"/>
      <c r="H39" s="503"/>
      <c r="I39" s="504"/>
      <c r="J39" s="504"/>
      <c r="K39" s="504"/>
      <c r="L39" s="505"/>
      <c r="M39" s="505"/>
      <c r="N39" s="505"/>
      <c r="O39" s="505"/>
      <c r="P39" s="505"/>
      <c r="Q39" s="505"/>
      <c r="R39" s="505"/>
      <c r="S39" s="505"/>
    </row>
    <row r="40" spans="1:19" ht="12.75" customHeight="1">
      <c r="A40" s="502"/>
      <c r="B40" s="502"/>
      <c r="C40" s="503"/>
      <c r="D40" s="503"/>
      <c r="E40" s="503"/>
      <c r="F40" s="503"/>
      <c r="G40" s="503"/>
      <c r="H40" s="503"/>
      <c r="I40" s="504"/>
      <c r="J40" s="504"/>
      <c r="K40" s="504"/>
      <c r="L40" s="505"/>
      <c r="M40" s="505"/>
      <c r="N40" s="505"/>
      <c r="O40" s="505"/>
      <c r="P40" s="505"/>
      <c r="Q40" s="505"/>
      <c r="R40" s="505"/>
      <c r="S40" s="505"/>
    </row>
    <row r="41" spans="1:19" ht="12.75" customHeight="1">
      <c r="A41" s="502"/>
      <c r="B41" s="502"/>
      <c r="C41" s="503"/>
      <c r="D41" s="503"/>
      <c r="E41" s="503"/>
      <c r="F41" s="503"/>
      <c r="G41" s="503"/>
      <c r="H41" s="503"/>
      <c r="I41" s="504"/>
      <c r="J41" s="504"/>
      <c r="K41" s="504"/>
      <c r="L41" s="505"/>
      <c r="M41" s="505"/>
      <c r="N41" s="505"/>
      <c r="O41" s="505"/>
      <c r="P41" s="505"/>
      <c r="Q41" s="505"/>
      <c r="R41" s="505"/>
      <c r="S41" s="505"/>
    </row>
    <row r="42" spans="1:19" ht="12.75" customHeight="1">
      <c r="A42" s="502"/>
      <c r="B42" s="502"/>
      <c r="C42" s="503"/>
      <c r="D42" s="503"/>
      <c r="E42" s="503"/>
      <c r="F42" s="503"/>
      <c r="G42" s="503"/>
      <c r="H42" s="503"/>
      <c r="I42" s="504"/>
      <c r="J42" s="504"/>
      <c r="K42" s="504"/>
      <c r="L42" s="505"/>
      <c r="M42" s="505"/>
      <c r="N42" s="505"/>
      <c r="O42" s="505"/>
      <c r="P42" s="505"/>
      <c r="Q42" s="505"/>
      <c r="R42" s="505"/>
      <c r="S42" s="505"/>
    </row>
    <row r="43" spans="1:19" ht="12.75" customHeight="1">
      <c r="A43" s="502"/>
      <c r="B43" s="502"/>
      <c r="C43" s="503"/>
      <c r="D43" s="503"/>
      <c r="E43" s="503"/>
      <c r="F43" s="503"/>
      <c r="G43" s="503"/>
      <c r="H43" s="503"/>
      <c r="I43" s="504"/>
      <c r="J43" s="504"/>
      <c r="K43" s="504"/>
      <c r="L43" s="505"/>
      <c r="M43" s="505"/>
      <c r="N43" s="505"/>
      <c r="O43" s="505"/>
      <c r="P43" s="505"/>
      <c r="Q43" s="505"/>
      <c r="R43" s="505"/>
      <c r="S43" s="505"/>
    </row>
    <row r="44" spans="1:19" ht="12.75" customHeight="1">
      <c r="A44" s="502"/>
      <c r="B44" s="502"/>
      <c r="C44" s="503"/>
      <c r="D44" s="503"/>
      <c r="E44" s="503"/>
      <c r="F44" s="503"/>
      <c r="G44" s="503"/>
      <c r="H44" s="503"/>
      <c r="I44" s="504"/>
      <c r="J44" s="504"/>
      <c r="K44" s="504"/>
      <c r="L44" s="505"/>
      <c r="M44" s="505"/>
      <c r="N44" s="505"/>
      <c r="O44" s="505"/>
      <c r="P44" s="505"/>
      <c r="Q44" s="505"/>
      <c r="R44" s="505"/>
      <c r="S44" s="505"/>
    </row>
    <row r="45" spans="1:19" ht="12.75" customHeight="1">
      <c r="A45" s="502"/>
      <c r="B45" s="502"/>
      <c r="C45" s="503"/>
      <c r="D45" s="503"/>
      <c r="E45" s="503"/>
      <c r="F45" s="503"/>
      <c r="G45" s="503"/>
      <c r="H45" s="503"/>
      <c r="I45" s="504"/>
      <c r="J45" s="504"/>
      <c r="K45" s="504"/>
      <c r="L45" s="505"/>
      <c r="M45" s="505"/>
      <c r="N45" s="505"/>
      <c r="O45" s="505"/>
      <c r="P45" s="505"/>
      <c r="Q45" s="505"/>
      <c r="R45" s="505"/>
      <c r="S45" s="505"/>
    </row>
    <row r="46" spans="1:19" ht="12.75" customHeight="1">
      <c r="A46" s="502"/>
      <c r="B46" s="502"/>
      <c r="C46" s="503"/>
      <c r="D46" s="503"/>
      <c r="E46" s="503"/>
      <c r="F46" s="503"/>
      <c r="G46" s="503"/>
      <c r="H46" s="503"/>
      <c r="I46" s="504"/>
      <c r="J46" s="504"/>
      <c r="K46" s="504"/>
      <c r="L46" s="505"/>
      <c r="M46" s="505"/>
      <c r="N46" s="505"/>
      <c r="O46" s="505"/>
      <c r="P46" s="505"/>
      <c r="Q46" s="505"/>
      <c r="R46" s="505"/>
      <c r="S46" s="505"/>
    </row>
    <row r="47" spans="1:19" ht="12.75" customHeight="1">
      <c r="A47" s="502"/>
      <c r="B47" s="502"/>
      <c r="C47" s="503"/>
      <c r="D47" s="503"/>
      <c r="E47" s="503"/>
      <c r="F47" s="503"/>
      <c r="G47" s="503"/>
      <c r="H47" s="503"/>
      <c r="I47" s="504"/>
      <c r="J47" s="504"/>
      <c r="K47" s="504"/>
      <c r="L47" s="505"/>
      <c r="M47" s="505"/>
      <c r="N47" s="505"/>
      <c r="O47" s="505"/>
      <c r="P47" s="505"/>
      <c r="Q47" s="505"/>
      <c r="R47" s="505"/>
      <c r="S47" s="505"/>
    </row>
    <row r="48" spans="1:19" ht="12.75" customHeight="1">
      <c r="A48" s="502"/>
      <c r="B48" s="502"/>
      <c r="C48" s="503"/>
      <c r="D48" s="503"/>
      <c r="E48" s="503"/>
      <c r="F48" s="503"/>
      <c r="G48" s="503"/>
      <c r="H48" s="503"/>
      <c r="I48" s="504"/>
      <c r="J48" s="504"/>
      <c r="K48" s="504"/>
      <c r="L48" s="505"/>
      <c r="M48" s="505"/>
      <c r="N48" s="505"/>
      <c r="O48" s="505"/>
      <c r="P48" s="505"/>
      <c r="Q48" s="505"/>
      <c r="R48" s="505"/>
      <c r="S48" s="505"/>
    </row>
    <row r="49" spans="1:19" ht="12.75" customHeight="1">
      <c r="A49" s="502"/>
      <c r="B49" s="502"/>
      <c r="C49" s="503"/>
      <c r="D49" s="503"/>
      <c r="E49" s="503"/>
      <c r="F49" s="503"/>
      <c r="G49" s="503"/>
      <c r="H49" s="503"/>
      <c r="I49" s="504"/>
      <c r="J49" s="504"/>
      <c r="K49" s="504"/>
      <c r="L49" s="505"/>
      <c r="M49" s="505"/>
      <c r="N49" s="505"/>
      <c r="O49" s="505"/>
      <c r="P49" s="505"/>
      <c r="Q49" s="505"/>
      <c r="R49" s="505"/>
      <c r="S49" s="505"/>
    </row>
    <row r="50" spans="1:19" ht="12.75">
      <c r="A50" s="502"/>
      <c r="B50" s="502"/>
      <c r="C50" s="503"/>
      <c r="D50" s="503"/>
      <c r="E50" s="503"/>
      <c r="F50" s="503"/>
      <c r="G50" s="503"/>
      <c r="H50" s="503"/>
      <c r="I50" s="504"/>
      <c r="J50" s="504"/>
      <c r="K50" s="504"/>
      <c r="L50" s="505"/>
      <c r="M50" s="505"/>
      <c r="N50" s="505"/>
      <c r="O50" s="505"/>
      <c r="P50" s="505"/>
      <c r="Q50" s="505"/>
      <c r="R50" s="505"/>
      <c r="S50" s="505"/>
    </row>
    <row r="51" spans="1:19" ht="12.75">
      <c r="A51" s="502"/>
      <c r="B51" s="502"/>
      <c r="C51" s="503"/>
      <c r="D51" s="503"/>
      <c r="E51" s="503"/>
      <c r="F51" s="503"/>
      <c r="G51" s="503"/>
      <c r="H51" s="503"/>
      <c r="I51" s="504"/>
      <c r="J51" s="504"/>
      <c r="K51" s="504"/>
      <c r="L51" s="505"/>
      <c r="M51" s="505"/>
      <c r="N51" s="505"/>
      <c r="O51" s="505"/>
      <c r="P51" s="505"/>
      <c r="Q51" s="505"/>
      <c r="R51" s="505"/>
      <c r="S51" s="505"/>
    </row>
    <row r="52" spans="1:19" ht="12.75">
      <c r="A52" s="502"/>
      <c r="B52" s="502"/>
      <c r="C52" s="503"/>
      <c r="D52" s="503"/>
      <c r="E52" s="503"/>
      <c r="F52" s="503"/>
      <c r="G52" s="503"/>
      <c r="H52" s="503"/>
      <c r="I52" s="504"/>
      <c r="J52" s="504"/>
      <c r="K52" s="504"/>
      <c r="L52" s="505"/>
      <c r="M52" s="505"/>
      <c r="N52" s="505"/>
      <c r="O52" s="505"/>
      <c r="P52" s="505"/>
      <c r="Q52" s="505"/>
      <c r="R52" s="505"/>
      <c r="S52" s="505"/>
    </row>
    <row r="53" spans="1:19" ht="12.75">
      <c r="A53" s="502"/>
      <c r="B53" s="502"/>
      <c r="C53" s="503"/>
      <c r="D53" s="503"/>
      <c r="E53" s="503"/>
      <c r="F53" s="503"/>
      <c r="G53" s="503"/>
      <c r="H53" s="503"/>
      <c r="I53" s="504"/>
      <c r="J53" s="504"/>
      <c r="K53" s="504"/>
      <c r="L53" s="505"/>
      <c r="M53" s="505"/>
      <c r="N53" s="505"/>
      <c r="O53" s="505"/>
      <c r="P53" s="505"/>
      <c r="Q53" s="505"/>
      <c r="R53" s="505"/>
      <c r="S53" s="505"/>
    </row>
    <row r="54" spans="1:19" ht="12.75" customHeight="1">
      <c r="A54" s="502"/>
      <c r="B54" s="502"/>
      <c r="C54" s="503"/>
      <c r="D54" s="503"/>
      <c r="E54" s="503"/>
      <c r="F54" s="503"/>
      <c r="G54" s="503"/>
      <c r="H54" s="503"/>
      <c r="I54" s="504"/>
      <c r="J54" s="504"/>
      <c r="K54" s="504"/>
      <c r="L54" s="505"/>
      <c r="M54" s="505"/>
      <c r="N54" s="505"/>
      <c r="O54" s="505"/>
      <c r="P54" s="505"/>
      <c r="Q54" s="505"/>
      <c r="R54" s="505"/>
      <c r="S54" s="505"/>
    </row>
    <row r="55" spans="1:19" ht="12.75" customHeight="1">
      <c r="A55" s="502"/>
      <c r="B55" s="502"/>
      <c r="C55" s="503"/>
      <c r="D55" s="503"/>
      <c r="E55" s="503"/>
      <c r="F55" s="503"/>
      <c r="G55" s="503"/>
      <c r="H55" s="503"/>
      <c r="I55" s="504"/>
      <c r="J55" s="504"/>
      <c r="K55" s="504"/>
      <c r="L55" s="505"/>
      <c r="M55" s="505"/>
      <c r="N55" s="505"/>
      <c r="O55" s="505"/>
      <c r="P55" s="505"/>
      <c r="Q55" s="505"/>
      <c r="R55" s="505"/>
      <c r="S55" s="505"/>
    </row>
    <row r="56" spans="1:19" ht="12.75" customHeight="1">
      <c r="A56" s="502"/>
      <c r="B56" s="502"/>
      <c r="C56" s="503"/>
      <c r="D56" s="503"/>
      <c r="E56" s="503"/>
      <c r="F56" s="503"/>
      <c r="G56" s="503"/>
      <c r="H56" s="503"/>
      <c r="I56" s="504"/>
      <c r="J56" s="504"/>
      <c r="K56" s="504"/>
      <c r="L56" s="505"/>
      <c r="M56" s="505"/>
      <c r="N56" s="505"/>
      <c r="O56" s="505"/>
      <c r="P56" s="505"/>
      <c r="Q56" s="505"/>
      <c r="R56" s="505"/>
      <c r="S56" s="505"/>
    </row>
    <row r="57" spans="1:19" ht="12.75" customHeight="1">
      <c r="A57" s="502"/>
      <c r="B57" s="502"/>
      <c r="C57" s="503"/>
      <c r="D57" s="503"/>
      <c r="E57" s="503"/>
      <c r="F57" s="503"/>
      <c r="G57" s="503"/>
      <c r="H57" s="503"/>
      <c r="I57" s="504"/>
      <c r="J57" s="504"/>
      <c r="K57" s="504"/>
      <c r="L57" s="505"/>
      <c r="M57" s="505"/>
      <c r="N57" s="505"/>
      <c r="O57" s="505"/>
      <c r="P57" s="505"/>
      <c r="Q57" s="505"/>
      <c r="R57" s="505"/>
      <c r="S57" s="505"/>
    </row>
    <row r="58" spans="1:19" ht="12.75" customHeight="1">
      <c r="A58" s="502"/>
      <c r="B58" s="502"/>
      <c r="C58" s="503"/>
      <c r="D58" s="503"/>
      <c r="E58" s="503"/>
      <c r="F58" s="503"/>
      <c r="G58" s="503"/>
      <c r="H58" s="503"/>
      <c r="I58" s="504"/>
      <c r="J58" s="504"/>
      <c r="K58" s="504"/>
      <c r="L58" s="505"/>
      <c r="M58" s="505"/>
      <c r="N58" s="505"/>
      <c r="O58" s="505"/>
      <c r="P58" s="505"/>
      <c r="Q58" s="505"/>
      <c r="R58" s="505"/>
      <c r="S58" s="505"/>
    </row>
    <row r="59" spans="1:19" ht="12.75" customHeight="1">
      <c r="A59" s="502"/>
      <c r="B59" s="502"/>
      <c r="C59" s="503"/>
      <c r="D59" s="503"/>
      <c r="E59" s="503"/>
      <c r="F59" s="503"/>
      <c r="G59" s="503"/>
      <c r="H59" s="503"/>
      <c r="I59" s="504"/>
      <c r="J59" s="504"/>
      <c r="K59" s="504"/>
      <c r="L59" s="505"/>
      <c r="M59" s="505"/>
      <c r="N59" s="505"/>
      <c r="O59" s="505"/>
      <c r="P59" s="505"/>
      <c r="Q59" s="505"/>
      <c r="R59" s="505"/>
      <c r="S59" s="505"/>
    </row>
    <row r="60" spans="1:19" ht="12.75" customHeight="1">
      <c r="A60" s="502"/>
      <c r="B60" s="502"/>
      <c r="C60" s="503"/>
      <c r="D60" s="503"/>
      <c r="E60" s="503"/>
      <c r="F60" s="503"/>
      <c r="G60" s="503"/>
      <c r="H60" s="503"/>
      <c r="I60" s="504"/>
      <c r="J60" s="504"/>
      <c r="K60" s="504"/>
      <c r="L60" s="505"/>
      <c r="M60" s="505"/>
      <c r="N60" s="505"/>
      <c r="O60" s="505"/>
      <c r="P60" s="505"/>
      <c r="Q60" s="505"/>
      <c r="R60" s="505"/>
      <c r="S60" s="505"/>
    </row>
    <row r="61" spans="1:19" ht="12.75" customHeight="1">
      <c r="A61" s="502"/>
      <c r="B61" s="502"/>
      <c r="C61" s="503"/>
      <c r="D61" s="503"/>
      <c r="E61" s="503"/>
      <c r="F61" s="503"/>
      <c r="G61" s="503"/>
      <c r="H61" s="503"/>
      <c r="I61" s="504"/>
      <c r="J61" s="504"/>
      <c r="K61" s="504"/>
      <c r="L61" s="505"/>
      <c r="M61" s="505"/>
      <c r="N61" s="505"/>
      <c r="O61" s="505"/>
      <c r="P61" s="505"/>
      <c r="Q61" s="505"/>
      <c r="R61" s="505"/>
      <c r="S61" s="505"/>
    </row>
    <row r="62" spans="1:19" ht="12.75" customHeight="1">
      <c r="A62" s="502"/>
      <c r="B62" s="502"/>
      <c r="C62" s="503"/>
      <c r="D62" s="503"/>
      <c r="E62" s="503"/>
      <c r="F62" s="503"/>
      <c r="G62" s="503"/>
      <c r="H62" s="503"/>
      <c r="I62" s="504"/>
      <c r="J62" s="504"/>
      <c r="K62" s="504"/>
      <c r="L62" s="505"/>
      <c r="M62" s="505"/>
      <c r="N62" s="505"/>
      <c r="O62" s="505"/>
      <c r="P62" s="505"/>
      <c r="Q62" s="505"/>
      <c r="R62" s="505"/>
      <c r="S62" s="505"/>
    </row>
    <row r="63" spans="1:19" ht="12.75" customHeight="1">
      <c r="A63" s="502"/>
      <c r="B63" s="502"/>
      <c r="C63" s="503"/>
      <c r="D63" s="503"/>
      <c r="E63" s="503"/>
      <c r="F63" s="503"/>
      <c r="G63" s="503"/>
      <c r="H63" s="503"/>
      <c r="I63" s="504"/>
      <c r="J63" s="504"/>
      <c r="K63" s="504"/>
      <c r="L63" s="505"/>
      <c r="M63" s="505"/>
      <c r="N63" s="505"/>
      <c r="O63" s="505"/>
      <c r="P63" s="505"/>
      <c r="Q63" s="505"/>
      <c r="R63" s="505"/>
      <c r="S63" s="505"/>
    </row>
    <row r="64" spans="1:19" ht="12.75" customHeight="1">
      <c r="A64" s="502"/>
      <c r="B64" s="502"/>
      <c r="C64" s="503"/>
      <c r="D64" s="503"/>
      <c r="E64" s="503"/>
      <c r="F64" s="503"/>
      <c r="G64" s="503"/>
      <c r="H64" s="503"/>
      <c r="I64" s="504"/>
      <c r="J64" s="504"/>
      <c r="K64" s="504"/>
      <c r="L64" s="505"/>
      <c r="M64" s="505"/>
      <c r="N64" s="505"/>
      <c r="O64" s="505"/>
      <c r="P64" s="505"/>
      <c r="Q64" s="505"/>
      <c r="R64" s="505"/>
      <c r="S64" s="505"/>
    </row>
    <row r="65" spans="1:19" ht="12.75" customHeight="1">
      <c r="A65" s="502"/>
      <c r="B65" s="502"/>
      <c r="C65" s="503"/>
      <c r="D65" s="503"/>
      <c r="E65" s="503"/>
      <c r="F65" s="503"/>
      <c r="G65" s="503"/>
      <c r="H65" s="503"/>
      <c r="I65" s="504"/>
      <c r="J65" s="504"/>
      <c r="K65" s="504"/>
      <c r="L65" s="505"/>
      <c r="M65" s="505"/>
      <c r="N65" s="505"/>
      <c r="O65" s="505"/>
      <c r="P65" s="505"/>
      <c r="Q65" s="505"/>
      <c r="R65" s="505"/>
      <c r="S65" s="505"/>
    </row>
    <row r="66" spans="1:19" ht="12.75" customHeight="1">
      <c r="A66" s="502"/>
      <c r="B66" s="502"/>
      <c r="C66" s="503"/>
      <c r="D66" s="503"/>
      <c r="E66" s="503"/>
      <c r="F66" s="503"/>
      <c r="G66" s="503"/>
      <c r="H66" s="503"/>
      <c r="I66" s="504"/>
      <c r="J66" s="504"/>
      <c r="K66" s="504"/>
      <c r="L66" s="505"/>
      <c r="M66" s="505"/>
      <c r="N66" s="505"/>
      <c r="O66" s="505"/>
      <c r="P66" s="505"/>
      <c r="Q66" s="505"/>
      <c r="R66" s="505"/>
      <c r="S66" s="505"/>
    </row>
    <row r="67" spans="1:19" ht="12.75" customHeight="1">
      <c r="A67" s="502"/>
      <c r="B67" s="502"/>
      <c r="C67" s="503"/>
      <c r="D67" s="503"/>
      <c r="E67" s="503"/>
      <c r="F67" s="503"/>
      <c r="G67" s="503"/>
      <c r="H67" s="503"/>
      <c r="I67" s="504"/>
      <c r="J67" s="504"/>
      <c r="K67" s="504"/>
      <c r="L67" s="505"/>
      <c r="M67" s="505"/>
      <c r="N67" s="505"/>
      <c r="O67" s="505"/>
      <c r="P67" s="505"/>
      <c r="Q67" s="505"/>
      <c r="R67" s="505"/>
      <c r="S67" s="505"/>
    </row>
    <row r="68" spans="1:19" ht="12.75" customHeight="1">
      <c r="A68" s="502"/>
      <c r="B68" s="502"/>
      <c r="C68" s="503"/>
      <c r="D68" s="503"/>
      <c r="E68" s="503"/>
      <c r="F68" s="503"/>
      <c r="G68" s="503"/>
      <c r="H68" s="503"/>
      <c r="I68" s="504"/>
      <c r="J68" s="504"/>
      <c r="K68" s="504"/>
      <c r="L68" s="505"/>
      <c r="M68" s="505"/>
      <c r="N68" s="505"/>
      <c r="O68" s="505"/>
      <c r="P68" s="505"/>
      <c r="Q68" s="505"/>
      <c r="R68" s="505"/>
      <c r="S68" s="505"/>
    </row>
    <row r="69" spans="1:19" ht="12.75" customHeight="1">
      <c r="A69" s="502"/>
      <c r="B69" s="502"/>
      <c r="C69" s="503"/>
      <c r="D69" s="503"/>
      <c r="E69" s="503"/>
      <c r="F69" s="503"/>
      <c r="G69" s="503"/>
      <c r="H69" s="503"/>
      <c r="I69" s="504"/>
      <c r="J69" s="504"/>
      <c r="K69" s="504"/>
      <c r="L69" s="505"/>
      <c r="M69" s="505"/>
      <c r="N69" s="505"/>
      <c r="O69" s="505"/>
      <c r="P69" s="505"/>
      <c r="Q69" s="505"/>
      <c r="R69" s="505"/>
      <c r="S69" s="505"/>
    </row>
    <row r="70" spans="1:19" ht="12.75" customHeight="1">
      <c r="A70" s="502"/>
      <c r="B70" s="502"/>
      <c r="C70" s="503"/>
      <c r="D70" s="503"/>
      <c r="E70" s="503"/>
      <c r="F70" s="503"/>
      <c r="G70" s="503"/>
      <c r="H70" s="503"/>
      <c r="I70" s="504"/>
      <c r="J70" s="504"/>
      <c r="K70" s="504"/>
      <c r="L70" s="505"/>
      <c r="M70" s="505"/>
      <c r="N70" s="505"/>
      <c r="O70" s="505"/>
      <c r="P70" s="505"/>
      <c r="Q70" s="505"/>
      <c r="R70" s="505"/>
      <c r="S70" s="505"/>
    </row>
    <row r="71" spans="1:19" ht="12.75">
      <c r="A71" s="502"/>
      <c r="B71" s="502"/>
      <c r="C71" s="503"/>
      <c r="D71" s="503"/>
      <c r="E71" s="503"/>
      <c r="F71" s="503"/>
      <c r="G71" s="503"/>
      <c r="H71" s="503"/>
      <c r="I71" s="504"/>
      <c r="J71" s="504"/>
      <c r="K71" s="504"/>
      <c r="L71" s="505"/>
      <c r="M71" s="505"/>
      <c r="N71" s="505"/>
      <c r="O71" s="505"/>
      <c r="P71" s="505"/>
      <c r="Q71" s="505"/>
      <c r="R71" s="505"/>
      <c r="S71" s="505"/>
    </row>
    <row r="72" spans="1:19" ht="12.75">
      <c r="A72" s="502"/>
      <c r="B72" s="502"/>
      <c r="C72" s="503"/>
      <c r="D72" s="503"/>
      <c r="E72" s="503"/>
      <c r="F72" s="503"/>
      <c r="G72" s="503"/>
      <c r="H72" s="503"/>
      <c r="I72" s="504"/>
      <c r="J72" s="504"/>
      <c r="K72" s="504"/>
      <c r="L72" s="505"/>
      <c r="M72" s="505"/>
      <c r="N72" s="505"/>
      <c r="O72" s="505"/>
      <c r="P72" s="505"/>
      <c r="Q72" s="505"/>
      <c r="R72" s="505"/>
      <c r="S72" s="505"/>
    </row>
    <row r="73" spans="1:19" ht="12.75" customHeight="1">
      <c r="A73" s="502"/>
      <c r="B73" s="502"/>
      <c r="C73" s="503"/>
      <c r="D73" s="503"/>
      <c r="E73" s="503"/>
      <c r="F73" s="503"/>
      <c r="G73" s="503"/>
      <c r="H73" s="503"/>
      <c r="I73" s="504"/>
      <c r="J73" s="504"/>
      <c r="K73" s="504"/>
      <c r="L73" s="505"/>
      <c r="M73" s="505"/>
      <c r="N73" s="505"/>
      <c r="O73" s="505"/>
      <c r="P73" s="505"/>
      <c r="Q73" s="505"/>
      <c r="R73" s="505"/>
      <c r="S73" s="505"/>
    </row>
  </sheetData>
  <sheetProtection password="9F76" sheet="1" formatCells="0" formatColumns="0" formatRows="0" insertColumns="0" insertRows="0"/>
  <mergeCells count="601">
    <mergeCell ref="P73:Q73"/>
    <mergeCell ref="R73:S73"/>
    <mergeCell ref="N72:O72"/>
    <mergeCell ref="P72:Q72"/>
    <mergeCell ref="R72:S72"/>
    <mergeCell ref="A73:B73"/>
    <mergeCell ref="C73:D73"/>
    <mergeCell ref="E73:F73"/>
    <mergeCell ref="G73:H73"/>
    <mergeCell ref="I73:K73"/>
    <mergeCell ref="L73:M73"/>
    <mergeCell ref="N73:O73"/>
    <mergeCell ref="A72:B72"/>
    <mergeCell ref="C72:D72"/>
    <mergeCell ref="E72:F72"/>
    <mergeCell ref="G72:H72"/>
    <mergeCell ref="I72:K72"/>
    <mergeCell ref="L72:M72"/>
    <mergeCell ref="R70:S70"/>
    <mergeCell ref="A71:B71"/>
    <mergeCell ref="C71:D71"/>
    <mergeCell ref="E71:F71"/>
    <mergeCell ref="G71:H71"/>
    <mergeCell ref="I71:K71"/>
    <mergeCell ref="L71:M71"/>
    <mergeCell ref="N71:O71"/>
    <mergeCell ref="P71:Q71"/>
    <mergeCell ref="R71:S71"/>
    <mergeCell ref="P69:Q69"/>
    <mergeCell ref="R69:S69"/>
    <mergeCell ref="A70:B70"/>
    <mergeCell ref="C70:D70"/>
    <mergeCell ref="E70:F70"/>
    <mergeCell ref="G70:H70"/>
    <mergeCell ref="I70:K70"/>
    <mergeCell ref="L70:M70"/>
    <mergeCell ref="N70:O70"/>
    <mergeCell ref="P70:Q70"/>
    <mergeCell ref="N68:O68"/>
    <mergeCell ref="P68:Q68"/>
    <mergeCell ref="R68:S68"/>
    <mergeCell ref="A69:B69"/>
    <mergeCell ref="C69:D69"/>
    <mergeCell ref="E69:F69"/>
    <mergeCell ref="G69:H69"/>
    <mergeCell ref="I69:K69"/>
    <mergeCell ref="L69:M69"/>
    <mergeCell ref="N69:O69"/>
    <mergeCell ref="A68:B68"/>
    <mergeCell ref="C68:D68"/>
    <mergeCell ref="E68:F68"/>
    <mergeCell ref="G68:H68"/>
    <mergeCell ref="I68:K68"/>
    <mergeCell ref="L68:M68"/>
    <mergeCell ref="R66:S66"/>
    <mergeCell ref="A67:B67"/>
    <mergeCell ref="C67:D67"/>
    <mergeCell ref="E67:F67"/>
    <mergeCell ref="G67:H67"/>
    <mergeCell ref="I67:K67"/>
    <mergeCell ref="L67:M67"/>
    <mergeCell ref="N67:O67"/>
    <mergeCell ref="P67:Q67"/>
    <mergeCell ref="R67:S67"/>
    <mergeCell ref="P65:Q65"/>
    <mergeCell ref="R65:S65"/>
    <mergeCell ref="A66:B66"/>
    <mergeCell ref="C66:D66"/>
    <mergeCell ref="E66:F66"/>
    <mergeCell ref="G66:H66"/>
    <mergeCell ref="I66:K66"/>
    <mergeCell ref="L66:M66"/>
    <mergeCell ref="N66:O66"/>
    <mergeCell ref="P66:Q66"/>
    <mergeCell ref="N64:O64"/>
    <mergeCell ref="P64:Q64"/>
    <mergeCell ref="R64:S64"/>
    <mergeCell ref="A65:B65"/>
    <mergeCell ref="C65:D65"/>
    <mergeCell ref="E65:F65"/>
    <mergeCell ref="G65:H65"/>
    <mergeCell ref="I65:K65"/>
    <mergeCell ref="L65:M65"/>
    <mergeCell ref="N65:O65"/>
    <mergeCell ref="A64:B64"/>
    <mergeCell ref="C64:D64"/>
    <mergeCell ref="E64:F64"/>
    <mergeCell ref="G64:H64"/>
    <mergeCell ref="I64:K64"/>
    <mergeCell ref="L64:M64"/>
    <mergeCell ref="R62:S62"/>
    <mergeCell ref="A63:B63"/>
    <mergeCell ref="C63:D63"/>
    <mergeCell ref="E63:F63"/>
    <mergeCell ref="G63:H63"/>
    <mergeCell ref="I63:K63"/>
    <mergeCell ref="L63:M63"/>
    <mergeCell ref="N63:O63"/>
    <mergeCell ref="P63:Q63"/>
    <mergeCell ref="R63:S63"/>
    <mergeCell ref="P61:Q61"/>
    <mergeCell ref="R61:S61"/>
    <mergeCell ref="A62:B62"/>
    <mergeCell ref="C62:D62"/>
    <mergeCell ref="E62:F62"/>
    <mergeCell ref="G62:H62"/>
    <mergeCell ref="I62:K62"/>
    <mergeCell ref="L62:M62"/>
    <mergeCell ref="N62:O62"/>
    <mergeCell ref="P62:Q62"/>
    <mergeCell ref="N60:O60"/>
    <mergeCell ref="P60:Q60"/>
    <mergeCell ref="R60:S60"/>
    <mergeCell ref="A61:B61"/>
    <mergeCell ref="C61:D61"/>
    <mergeCell ref="E61:F61"/>
    <mergeCell ref="G61:H61"/>
    <mergeCell ref="I61:K61"/>
    <mergeCell ref="L61:M61"/>
    <mergeCell ref="N61:O61"/>
    <mergeCell ref="A60:B60"/>
    <mergeCell ref="C60:D60"/>
    <mergeCell ref="E60:F60"/>
    <mergeCell ref="G60:H60"/>
    <mergeCell ref="I60:K60"/>
    <mergeCell ref="L60:M60"/>
    <mergeCell ref="R58:S58"/>
    <mergeCell ref="A59:B59"/>
    <mergeCell ref="C59:D59"/>
    <mergeCell ref="E59:F59"/>
    <mergeCell ref="G59:H59"/>
    <mergeCell ref="I59:K59"/>
    <mergeCell ref="L59:M59"/>
    <mergeCell ref="N59:O59"/>
    <mergeCell ref="P59:Q59"/>
    <mergeCell ref="R59:S59"/>
    <mergeCell ref="P57:Q57"/>
    <mergeCell ref="R57:S57"/>
    <mergeCell ref="A58:B58"/>
    <mergeCell ref="C58:D58"/>
    <mergeCell ref="E58:F58"/>
    <mergeCell ref="G58:H58"/>
    <mergeCell ref="I58:K58"/>
    <mergeCell ref="L58:M58"/>
    <mergeCell ref="N58:O58"/>
    <mergeCell ref="P58:Q58"/>
    <mergeCell ref="N56:O56"/>
    <mergeCell ref="P56:Q56"/>
    <mergeCell ref="R56:S56"/>
    <mergeCell ref="A57:B57"/>
    <mergeCell ref="C57:D57"/>
    <mergeCell ref="E57:F57"/>
    <mergeCell ref="G57:H57"/>
    <mergeCell ref="I57:K57"/>
    <mergeCell ref="L57:M57"/>
    <mergeCell ref="N57:O57"/>
    <mergeCell ref="A56:B56"/>
    <mergeCell ref="C56:D56"/>
    <mergeCell ref="E56:F56"/>
    <mergeCell ref="G56:H56"/>
    <mergeCell ref="I56:K56"/>
    <mergeCell ref="L56:M56"/>
    <mergeCell ref="R54:S54"/>
    <mergeCell ref="A55:B55"/>
    <mergeCell ref="C55:D55"/>
    <mergeCell ref="E55:F55"/>
    <mergeCell ref="G55:H55"/>
    <mergeCell ref="I55:K55"/>
    <mergeCell ref="L55:M55"/>
    <mergeCell ref="N55:O55"/>
    <mergeCell ref="P55:Q55"/>
    <mergeCell ref="R55:S55"/>
    <mergeCell ref="P53:Q53"/>
    <mergeCell ref="R53:S53"/>
    <mergeCell ref="A54:B54"/>
    <mergeCell ref="C54:D54"/>
    <mergeCell ref="E54:F54"/>
    <mergeCell ref="G54:H54"/>
    <mergeCell ref="I54:K54"/>
    <mergeCell ref="L54:M54"/>
    <mergeCell ref="N54:O54"/>
    <mergeCell ref="P54:Q54"/>
    <mergeCell ref="N52:O52"/>
    <mergeCell ref="P52:Q52"/>
    <mergeCell ref="R52:S52"/>
    <mergeCell ref="A53:B53"/>
    <mergeCell ref="C53:D53"/>
    <mergeCell ref="E53:F53"/>
    <mergeCell ref="G53:H53"/>
    <mergeCell ref="I53:K53"/>
    <mergeCell ref="L53:M53"/>
    <mergeCell ref="N53:O53"/>
    <mergeCell ref="A52:B52"/>
    <mergeCell ref="C52:D52"/>
    <mergeCell ref="E52:F52"/>
    <mergeCell ref="G52:H52"/>
    <mergeCell ref="I52:K52"/>
    <mergeCell ref="L52:M52"/>
    <mergeCell ref="R50:S50"/>
    <mergeCell ref="A51:B51"/>
    <mergeCell ref="C51:D51"/>
    <mergeCell ref="E51:F51"/>
    <mergeCell ref="G51:H51"/>
    <mergeCell ref="I51:K51"/>
    <mergeCell ref="L51:M51"/>
    <mergeCell ref="N51:O51"/>
    <mergeCell ref="P51:Q51"/>
    <mergeCell ref="R51:S51"/>
    <mergeCell ref="P49:Q49"/>
    <mergeCell ref="R49:S49"/>
    <mergeCell ref="A50:B50"/>
    <mergeCell ref="C50:D50"/>
    <mergeCell ref="E50:F50"/>
    <mergeCell ref="G50:H50"/>
    <mergeCell ref="I50:K50"/>
    <mergeCell ref="L50:M50"/>
    <mergeCell ref="N50:O50"/>
    <mergeCell ref="P50:Q50"/>
    <mergeCell ref="N48:O48"/>
    <mergeCell ref="P48:Q48"/>
    <mergeCell ref="R48:S48"/>
    <mergeCell ref="A49:B49"/>
    <mergeCell ref="C49:D49"/>
    <mergeCell ref="E49:F49"/>
    <mergeCell ref="G49:H49"/>
    <mergeCell ref="I49:K49"/>
    <mergeCell ref="L49:M49"/>
    <mergeCell ref="N49:O49"/>
    <mergeCell ref="A48:B48"/>
    <mergeCell ref="C48:D48"/>
    <mergeCell ref="E48:F48"/>
    <mergeCell ref="G48:H48"/>
    <mergeCell ref="I48:K48"/>
    <mergeCell ref="L48:M48"/>
    <mergeCell ref="R46:S46"/>
    <mergeCell ref="A47:B47"/>
    <mergeCell ref="C47:D47"/>
    <mergeCell ref="E47:F47"/>
    <mergeCell ref="G47:H47"/>
    <mergeCell ref="I47:K47"/>
    <mergeCell ref="L47:M47"/>
    <mergeCell ref="N47:O47"/>
    <mergeCell ref="P47:Q47"/>
    <mergeCell ref="R47:S47"/>
    <mergeCell ref="P45:Q45"/>
    <mergeCell ref="R45:S45"/>
    <mergeCell ref="A46:B46"/>
    <mergeCell ref="C46:D46"/>
    <mergeCell ref="E46:F46"/>
    <mergeCell ref="G46:H46"/>
    <mergeCell ref="I46:K46"/>
    <mergeCell ref="L46:M46"/>
    <mergeCell ref="N46:O46"/>
    <mergeCell ref="P46:Q46"/>
    <mergeCell ref="N44:O44"/>
    <mergeCell ref="P44:Q44"/>
    <mergeCell ref="R44:S44"/>
    <mergeCell ref="A45:B45"/>
    <mergeCell ref="C45:D45"/>
    <mergeCell ref="E45:F45"/>
    <mergeCell ref="G45:H45"/>
    <mergeCell ref="I45:K45"/>
    <mergeCell ref="L45:M45"/>
    <mergeCell ref="N45:O45"/>
    <mergeCell ref="A44:B44"/>
    <mergeCell ref="C44:D44"/>
    <mergeCell ref="E44:F44"/>
    <mergeCell ref="G44:H44"/>
    <mergeCell ref="I44:K44"/>
    <mergeCell ref="L44:M44"/>
    <mergeCell ref="R42:S42"/>
    <mergeCell ref="A43:B43"/>
    <mergeCell ref="C43:D43"/>
    <mergeCell ref="E43:F43"/>
    <mergeCell ref="G43:H43"/>
    <mergeCell ref="I43:K43"/>
    <mergeCell ref="L43:M43"/>
    <mergeCell ref="N43:O43"/>
    <mergeCell ref="P43:Q43"/>
    <mergeCell ref="R43:S43"/>
    <mergeCell ref="P41:Q41"/>
    <mergeCell ref="R41:S41"/>
    <mergeCell ref="A42:B42"/>
    <mergeCell ref="C42:D42"/>
    <mergeCell ref="E42:F42"/>
    <mergeCell ref="G42:H42"/>
    <mergeCell ref="I42:K42"/>
    <mergeCell ref="L42:M42"/>
    <mergeCell ref="N42:O42"/>
    <mergeCell ref="P42:Q42"/>
    <mergeCell ref="N40:O40"/>
    <mergeCell ref="P40:Q40"/>
    <mergeCell ref="R40:S40"/>
    <mergeCell ref="A41:B41"/>
    <mergeCell ref="C41:D41"/>
    <mergeCell ref="E41:F41"/>
    <mergeCell ref="G41:H41"/>
    <mergeCell ref="I41:K41"/>
    <mergeCell ref="L41:M41"/>
    <mergeCell ref="N41:O41"/>
    <mergeCell ref="A40:B40"/>
    <mergeCell ref="C40:D40"/>
    <mergeCell ref="E40:F40"/>
    <mergeCell ref="G40:H40"/>
    <mergeCell ref="I40:K40"/>
    <mergeCell ref="L40:M40"/>
    <mergeCell ref="R38:S38"/>
    <mergeCell ref="A39:B39"/>
    <mergeCell ref="C39:D39"/>
    <mergeCell ref="E39:F39"/>
    <mergeCell ref="G39:H39"/>
    <mergeCell ref="I39:K39"/>
    <mergeCell ref="L39:M39"/>
    <mergeCell ref="N39:O39"/>
    <mergeCell ref="P39:Q39"/>
    <mergeCell ref="R39:S39"/>
    <mergeCell ref="P37:Q37"/>
    <mergeCell ref="R37:S37"/>
    <mergeCell ref="A38:B38"/>
    <mergeCell ref="C38:D38"/>
    <mergeCell ref="E38:F38"/>
    <mergeCell ref="G38:H38"/>
    <mergeCell ref="I38:K38"/>
    <mergeCell ref="L38:M38"/>
    <mergeCell ref="N38:O38"/>
    <mergeCell ref="P38:Q38"/>
    <mergeCell ref="N36:O36"/>
    <mergeCell ref="P36:Q36"/>
    <mergeCell ref="R36:S36"/>
    <mergeCell ref="A37:B37"/>
    <mergeCell ref="C37:D37"/>
    <mergeCell ref="E37:F37"/>
    <mergeCell ref="G37:H37"/>
    <mergeCell ref="I37:K37"/>
    <mergeCell ref="L37:M37"/>
    <mergeCell ref="N37:O37"/>
    <mergeCell ref="A36:B36"/>
    <mergeCell ref="C36:D36"/>
    <mergeCell ref="E36:F36"/>
    <mergeCell ref="G36:H36"/>
    <mergeCell ref="I36:K36"/>
    <mergeCell ref="L36:M36"/>
    <mergeCell ref="R34:S34"/>
    <mergeCell ref="A35:B35"/>
    <mergeCell ref="C35:D35"/>
    <mergeCell ref="E35:F35"/>
    <mergeCell ref="G35:H35"/>
    <mergeCell ref="I35:K35"/>
    <mergeCell ref="L35:M35"/>
    <mergeCell ref="N35:O35"/>
    <mergeCell ref="P35:Q35"/>
    <mergeCell ref="R35:S35"/>
    <mergeCell ref="P33:Q33"/>
    <mergeCell ref="R33:S33"/>
    <mergeCell ref="A34:B34"/>
    <mergeCell ref="C34:D34"/>
    <mergeCell ref="E34:F34"/>
    <mergeCell ref="G34:H34"/>
    <mergeCell ref="I34:K34"/>
    <mergeCell ref="L34:M34"/>
    <mergeCell ref="N34:O34"/>
    <mergeCell ref="P34:Q34"/>
    <mergeCell ref="N32:O32"/>
    <mergeCell ref="P32:Q32"/>
    <mergeCell ref="R32:S32"/>
    <mergeCell ref="A33:B33"/>
    <mergeCell ref="C33:D33"/>
    <mergeCell ref="E33:F33"/>
    <mergeCell ref="G33:H33"/>
    <mergeCell ref="I33:K33"/>
    <mergeCell ref="L33:M33"/>
    <mergeCell ref="N33:O33"/>
    <mergeCell ref="A32:B32"/>
    <mergeCell ref="C32:D32"/>
    <mergeCell ref="E32:F32"/>
    <mergeCell ref="G32:H32"/>
    <mergeCell ref="I32:K32"/>
    <mergeCell ref="L32:M32"/>
    <mergeCell ref="R30:S30"/>
    <mergeCell ref="A31:B31"/>
    <mergeCell ref="C31:D31"/>
    <mergeCell ref="E31:F31"/>
    <mergeCell ref="G31:H31"/>
    <mergeCell ref="I31:K31"/>
    <mergeCell ref="L31:M31"/>
    <mergeCell ref="N31:O31"/>
    <mergeCell ref="P31:Q31"/>
    <mergeCell ref="R31:S31"/>
    <mergeCell ref="P29:Q29"/>
    <mergeCell ref="R29:S29"/>
    <mergeCell ref="A30:B30"/>
    <mergeCell ref="C30:D30"/>
    <mergeCell ref="E30:F30"/>
    <mergeCell ref="G30:H30"/>
    <mergeCell ref="I30:K30"/>
    <mergeCell ref="L30:M30"/>
    <mergeCell ref="N30:O30"/>
    <mergeCell ref="P30:Q30"/>
    <mergeCell ref="N28:O28"/>
    <mergeCell ref="P28:Q28"/>
    <mergeCell ref="R28:S28"/>
    <mergeCell ref="A29:B29"/>
    <mergeCell ref="C29:D29"/>
    <mergeCell ref="E29:F29"/>
    <mergeCell ref="G29:H29"/>
    <mergeCell ref="I29:K29"/>
    <mergeCell ref="L29:M29"/>
    <mergeCell ref="N29:O29"/>
    <mergeCell ref="A28:B28"/>
    <mergeCell ref="C28:D28"/>
    <mergeCell ref="E28:F28"/>
    <mergeCell ref="G28:H28"/>
    <mergeCell ref="I28:K28"/>
    <mergeCell ref="L28:M28"/>
    <mergeCell ref="R26:S26"/>
    <mergeCell ref="A27:B27"/>
    <mergeCell ref="C27:D27"/>
    <mergeCell ref="E27:F27"/>
    <mergeCell ref="G27:H27"/>
    <mergeCell ref="I27:K27"/>
    <mergeCell ref="L27:M27"/>
    <mergeCell ref="N27:O27"/>
    <mergeCell ref="P27:Q27"/>
    <mergeCell ref="R27:S27"/>
    <mergeCell ref="P25:Q25"/>
    <mergeCell ref="R25:S25"/>
    <mergeCell ref="A26:B26"/>
    <mergeCell ref="C26:D26"/>
    <mergeCell ref="E26:F26"/>
    <mergeCell ref="G26:H26"/>
    <mergeCell ref="I26:K26"/>
    <mergeCell ref="L26:M26"/>
    <mergeCell ref="N26:O26"/>
    <mergeCell ref="P26:Q26"/>
    <mergeCell ref="N24:O24"/>
    <mergeCell ref="P24:Q24"/>
    <mergeCell ref="R24:S24"/>
    <mergeCell ref="A25:B25"/>
    <mergeCell ref="C25:D25"/>
    <mergeCell ref="E25:F25"/>
    <mergeCell ref="G25:H25"/>
    <mergeCell ref="I25:K25"/>
    <mergeCell ref="L25:M25"/>
    <mergeCell ref="N25:O25"/>
    <mergeCell ref="A24:B24"/>
    <mergeCell ref="C24:D24"/>
    <mergeCell ref="E24:F24"/>
    <mergeCell ref="G24:H24"/>
    <mergeCell ref="I24:K24"/>
    <mergeCell ref="L24:M24"/>
    <mergeCell ref="R22:S22"/>
    <mergeCell ref="A23:B23"/>
    <mergeCell ref="C23:D23"/>
    <mergeCell ref="E23:F23"/>
    <mergeCell ref="G23:H23"/>
    <mergeCell ref="I23:K23"/>
    <mergeCell ref="L23:M23"/>
    <mergeCell ref="N23:O23"/>
    <mergeCell ref="P23:Q23"/>
    <mergeCell ref="R23:S23"/>
    <mergeCell ref="P21:Q21"/>
    <mergeCell ref="R21:S21"/>
    <mergeCell ref="A22:B22"/>
    <mergeCell ref="C22:D22"/>
    <mergeCell ref="E22:F22"/>
    <mergeCell ref="G22:H22"/>
    <mergeCell ref="I22:K22"/>
    <mergeCell ref="L22:M22"/>
    <mergeCell ref="N22:O22"/>
    <mergeCell ref="P22:Q22"/>
    <mergeCell ref="N20:O20"/>
    <mergeCell ref="P20:Q20"/>
    <mergeCell ref="R20:S20"/>
    <mergeCell ref="A21:B21"/>
    <mergeCell ref="C21:D21"/>
    <mergeCell ref="E21:F21"/>
    <mergeCell ref="G21:H21"/>
    <mergeCell ref="I21:K21"/>
    <mergeCell ref="L21:M21"/>
    <mergeCell ref="N21:O21"/>
    <mergeCell ref="A20:B20"/>
    <mergeCell ref="C20:D20"/>
    <mergeCell ref="E20:F20"/>
    <mergeCell ref="G20:H20"/>
    <mergeCell ref="I20:K20"/>
    <mergeCell ref="L20:M20"/>
    <mergeCell ref="R18:S18"/>
    <mergeCell ref="A19:B19"/>
    <mergeCell ref="C19:D19"/>
    <mergeCell ref="E19:F19"/>
    <mergeCell ref="G19:H19"/>
    <mergeCell ref="I19:K19"/>
    <mergeCell ref="L19:M19"/>
    <mergeCell ref="N19:O19"/>
    <mergeCell ref="P19:Q19"/>
    <mergeCell ref="R19:S19"/>
    <mergeCell ref="P17:Q17"/>
    <mergeCell ref="R17:S17"/>
    <mergeCell ref="A18:B18"/>
    <mergeCell ref="C18:D18"/>
    <mergeCell ref="E18:F18"/>
    <mergeCell ref="G18:H18"/>
    <mergeCell ref="I18:K18"/>
    <mergeCell ref="L18:M18"/>
    <mergeCell ref="N18:O18"/>
    <mergeCell ref="P18:Q18"/>
    <mergeCell ref="N16:O16"/>
    <mergeCell ref="P16:Q16"/>
    <mergeCell ref="R16:S16"/>
    <mergeCell ref="A17:B17"/>
    <mergeCell ref="C17:D17"/>
    <mergeCell ref="E17:F17"/>
    <mergeCell ref="G17:H17"/>
    <mergeCell ref="I17:K17"/>
    <mergeCell ref="L17:M17"/>
    <mergeCell ref="N17:O17"/>
    <mergeCell ref="A16:B16"/>
    <mergeCell ref="C16:D16"/>
    <mergeCell ref="E16:F16"/>
    <mergeCell ref="G16:H16"/>
    <mergeCell ref="I16:K16"/>
    <mergeCell ref="L16:M16"/>
    <mergeCell ref="R14:S14"/>
    <mergeCell ref="A15:B15"/>
    <mergeCell ref="C15:D15"/>
    <mergeCell ref="E15:F15"/>
    <mergeCell ref="G15:H15"/>
    <mergeCell ref="I15:K15"/>
    <mergeCell ref="L15:M15"/>
    <mergeCell ref="N15:O15"/>
    <mergeCell ref="P15:Q15"/>
    <mergeCell ref="R15:S15"/>
    <mergeCell ref="P13:Q13"/>
    <mergeCell ref="R13:S13"/>
    <mergeCell ref="A14:B14"/>
    <mergeCell ref="C14:D14"/>
    <mergeCell ref="E14:F14"/>
    <mergeCell ref="G14:H14"/>
    <mergeCell ref="I14:K14"/>
    <mergeCell ref="L14:M14"/>
    <mergeCell ref="N14:O14"/>
    <mergeCell ref="P14:Q14"/>
    <mergeCell ref="N12:O12"/>
    <mergeCell ref="P12:Q12"/>
    <mergeCell ref="R12:S12"/>
    <mergeCell ref="A13:B13"/>
    <mergeCell ref="C13:D13"/>
    <mergeCell ref="E13:F13"/>
    <mergeCell ref="G13:H13"/>
    <mergeCell ref="I13:K13"/>
    <mergeCell ref="L13:M13"/>
    <mergeCell ref="N13:O13"/>
    <mergeCell ref="A12:B12"/>
    <mergeCell ref="C12:D12"/>
    <mergeCell ref="E12:F12"/>
    <mergeCell ref="G12:H12"/>
    <mergeCell ref="I12:K12"/>
    <mergeCell ref="L12:M12"/>
    <mergeCell ref="R10:S10"/>
    <mergeCell ref="A11:B11"/>
    <mergeCell ref="C11:D11"/>
    <mergeCell ref="E11:F11"/>
    <mergeCell ref="G11:H11"/>
    <mergeCell ref="I11:K11"/>
    <mergeCell ref="L11:M11"/>
    <mergeCell ref="N11:O11"/>
    <mergeCell ref="P11:Q11"/>
    <mergeCell ref="R11:S11"/>
    <mergeCell ref="P9:Q9"/>
    <mergeCell ref="R9:S9"/>
    <mergeCell ref="A10:B10"/>
    <mergeCell ref="C10:D10"/>
    <mergeCell ref="E10:F10"/>
    <mergeCell ref="G10:H10"/>
    <mergeCell ref="I10:K10"/>
    <mergeCell ref="L10:M10"/>
    <mergeCell ref="N10:O10"/>
    <mergeCell ref="P10:Q10"/>
    <mergeCell ref="N7:O8"/>
    <mergeCell ref="P7:Q8"/>
    <mergeCell ref="R7:S8"/>
    <mergeCell ref="A9:B9"/>
    <mergeCell ref="C9:D9"/>
    <mergeCell ref="E9:F9"/>
    <mergeCell ref="G9:H9"/>
    <mergeCell ref="I9:K9"/>
    <mergeCell ref="L9:M9"/>
    <mergeCell ref="N9:O9"/>
    <mergeCell ref="A7:B8"/>
    <mergeCell ref="C7:D8"/>
    <mergeCell ref="E7:F8"/>
    <mergeCell ref="G7:H8"/>
    <mergeCell ref="I7:K8"/>
    <mergeCell ref="L7:M8"/>
    <mergeCell ref="A1:S1"/>
    <mergeCell ref="A3:B3"/>
    <mergeCell ref="C3:S3"/>
    <mergeCell ref="A4:B4"/>
    <mergeCell ref="C4:S4"/>
    <mergeCell ref="A5:B5"/>
    <mergeCell ref="C5:S5"/>
  </mergeCells>
  <printOptions/>
  <pageMargins left="0.75" right="0.75" top="1" bottom="1"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showGridLines="0" zoomScalePageLayoutView="0" workbookViewId="0" topLeftCell="C1">
      <selection activeCell="A7" sqref="A7"/>
    </sheetView>
  </sheetViews>
  <sheetFormatPr defaultColWidth="9.140625" defaultRowHeight="12.75"/>
  <cols>
    <col min="2" max="2" width="11.8515625" style="0" customWidth="1"/>
    <col min="3" max="3" width="9.7109375" style="0" customWidth="1"/>
    <col min="4" max="4" width="15.00390625" style="0" customWidth="1"/>
    <col min="5" max="5" width="52.00390625" style="0" customWidth="1"/>
  </cols>
  <sheetData>
    <row r="1" spans="1:5" ht="13.5" customHeight="1">
      <c r="A1" s="439" t="s">
        <v>917</v>
      </c>
      <c r="B1" s="439"/>
      <c r="C1" s="439"/>
      <c r="D1" s="439"/>
      <c r="E1" s="439"/>
    </row>
    <row r="2" spans="1:5" ht="15" customHeight="1">
      <c r="A2" s="440" t="s">
        <v>216</v>
      </c>
      <c r="B2" s="440"/>
      <c r="C2" s="441"/>
      <c r="D2" s="441"/>
      <c r="E2" s="441"/>
    </row>
    <row r="3" spans="1:5" ht="39" customHeight="1">
      <c r="A3" s="486" t="s">
        <v>217</v>
      </c>
      <c r="B3" s="486"/>
      <c r="C3" s="441"/>
      <c r="D3" s="441"/>
      <c r="E3" s="441"/>
    </row>
    <row r="4" spans="1:5" ht="15.75">
      <c r="A4" s="440" t="s">
        <v>218</v>
      </c>
      <c r="B4" s="440"/>
      <c r="C4" s="428" t="str">
        <f>IF(ISBLANK(Ročná_správa!B12),"  ",Ročná_správa!B12)</f>
        <v>STP akciová spoločnosť Michalovce</v>
      </c>
      <c r="D4" s="428"/>
      <c r="E4" s="428"/>
    </row>
    <row r="5" spans="1:5" ht="15.75">
      <c r="A5" s="442" t="s">
        <v>7</v>
      </c>
      <c r="B5" s="442"/>
      <c r="C5" s="428" t="str">
        <f>IF(ISBLANK(Ročná_správa!E6),"  ",Ročná_správa!E6)</f>
        <v>31650058</v>
      </c>
      <c r="D5" s="428"/>
      <c r="E5" s="428"/>
    </row>
    <row r="6" spans="1:5" ht="12.75">
      <c r="A6" s="166"/>
      <c r="B6" s="167"/>
      <c r="C6" s="168"/>
      <c r="D6" s="166"/>
      <c r="E6" s="166"/>
    </row>
    <row r="7" spans="1:5" ht="12.75" customHeight="1">
      <c r="A7" s="444" t="s">
        <v>902</v>
      </c>
      <c r="B7" s="444"/>
      <c r="C7" s="444" t="s">
        <v>903</v>
      </c>
      <c r="D7" s="496" t="s">
        <v>904</v>
      </c>
      <c r="E7" s="496" t="s">
        <v>223</v>
      </c>
    </row>
    <row r="8" spans="1:5" ht="12.75">
      <c r="A8" s="444"/>
      <c r="B8" s="444"/>
      <c r="C8" s="444"/>
      <c r="D8" s="496"/>
      <c r="E8" s="496" t="s">
        <v>225</v>
      </c>
    </row>
    <row r="9" spans="1:5" ht="12.75">
      <c r="A9" s="497"/>
      <c r="B9" s="497"/>
      <c r="C9" s="246"/>
      <c r="D9" s="247"/>
      <c r="E9" s="247"/>
    </row>
    <row r="10" spans="1:5" ht="12.75">
      <c r="A10" s="497"/>
      <c r="B10" s="497"/>
      <c r="C10" s="246"/>
      <c r="D10" s="235"/>
      <c r="E10" s="235"/>
    </row>
    <row r="11" spans="1:5" ht="12.75">
      <c r="A11" s="497"/>
      <c r="B11" s="497"/>
      <c r="C11" s="246"/>
      <c r="D11" s="247"/>
      <c r="E11" s="247"/>
    </row>
    <row r="12" spans="1:5" ht="12.75">
      <c r="A12" s="497"/>
      <c r="B12" s="497"/>
      <c r="C12" s="246"/>
      <c r="D12" s="247"/>
      <c r="E12" s="247"/>
    </row>
    <row r="13" spans="1:5" ht="12.75">
      <c r="A13" s="497"/>
      <c r="B13" s="497"/>
      <c r="C13" s="246"/>
      <c r="D13" s="235"/>
      <c r="E13" s="235"/>
    </row>
    <row r="14" spans="1:5" ht="12.75">
      <c r="A14" s="497"/>
      <c r="B14" s="497"/>
      <c r="C14" s="246"/>
      <c r="D14" s="235"/>
      <c r="E14" s="235"/>
    </row>
    <row r="15" spans="1:5" ht="12.75">
      <c r="A15" s="497"/>
      <c r="B15" s="497"/>
      <c r="C15" s="246"/>
      <c r="D15" s="235"/>
      <c r="E15" s="235"/>
    </row>
    <row r="16" spans="1:5" ht="12.75">
      <c r="A16" s="497"/>
      <c r="B16" s="497"/>
      <c r="C16" s="246"/>
      <c r="D16" s="235"/>
      <c r="E16" s="235"/>
    </row>
    <row r="17" spans="1:5" ht="12.75">
      <c r="A17" s="497"/>
      <c r="B17" s="497"/>
      <c r="C17" s="246"/>
      <c r="D17" s="235"/>
      <c r="E17" s="235"/>
    </row>
    <row r="18" spans="1:5" ht="12.75">
      <c r="A18" s="497"/>
      <c r="B18" s="497"/>
      <c r="C18" s="246"/>
      <c r="D18" s="235"/>
      <c r="E18" s="235"/>
    </row>
    <row r="19" spans="1:5" ht="12.75">
      <c r="A19" s="497"/>
      <c r="B19" s="497"/>
      <c r="C19" s="246"/>
      <c r="D19" s="235"/>
      <c r="E19" s="235"/>
    </row>
    <row r="20" spans="1:5" ht="12.75">
      <c r="A20" s="497"/>
      <c r="B20" s="497"/>
      <c r="C20" s="246"/>
      <c r="D20" s="235"/>
      <c r="E20" s="235"/>
    </row>
    <row r="21" spans="1:5" ht="12.75">
      <c r="A21" s="497"/>
      <c r="B21" s="497"/>
      <c r="C21" s="246"/>
      <c r="D21" s="247"/>
      <c r="E21" s="247"/>
    </row>
    <row r="22" spans="1:5" ht="12.75">
      <c r="A22" s="497"/>
      <c r="B22" s="497"/>
      <c r="C22" s="246"/>
      <c r="D22" s="235"/>
      <c r="E22" s="235"/>
    </row>
    <row r="23" spans="1:5" ht="12.75">
      <c r="A23" s="497"/>
      <c r="B23" s="497"/>
      <c r="C23" s="246"/>
      <c r="D23" s="235"/>
      <c r="E23" s="235"/>
    </row>
    <row r="24" spans="1:5" ht="12.75">
      <c r="A24" s="497"/>
      <c r="B24" s="497"/>
      <c r="C24" s="246"/>
      <c r="D24" s="235"/>
      <c r="E24" s="235"/>
    </row>
    <row r="25" spans="1:5" ht="12.75">
      <c r="A25" s="497"/>
      <c r="B25" s="497"/>
      <c r="C25" s="246"/>
      <c r="D25" s="235"/>
      <c r="E25" s="235"/>
    </row>
    <row r="26" spans="1:5" ht="12.75">
      <c r="A26" s="497"/>
      <c r="B26" s="497"/>
      <c r="C26" s="246"/>
      <c r="D26" s="235"/>
      <c r="E26" s="235"/>
    </row>
    <row r="27" spans="1:5" ht="12.75">
      <c r="A27" s="497"/>
      <c r="B27" s="497"/>
      <c r="C27" s="246"/>
      <c r="D27" s="235"/>
      <c r="E27" s="235"/>
    </row>
    <row r="28" spans="1:5" ht="12.75">
      <c r="A28" s="497"/>
      <c r="B28" s="497"/>
      <c r="C28" s="246"/>
      <c r="D28" s="235"/>
      <c r="E28" s="235"/>
    </row>
    <row r="29" spans="1:5" ht="12.75">
      <c r="A29" s="497"/>
      <c r="B29" s="497"/>
      <c r="C29" s="246"/>
      <c r="D29" s="235"/>
      <c r="E29" s="235"/>
    </row>
    <row r="30" spans="1:5" ht="12.75">
      <c r="A30" s="497"/>
      <c r="B30" s="497"/>
      <c r="C30" s="246"/>
      <c r="D30" s="235"/>
      <c r="E30" s="235"/>
    </row>
    <row r="31" spans="1:5" ht="12.75">
      <c r="A31" s="497"/>
      <c r="B31" s="497"/>
      <c r="C31" s="246"/>
      <c r="D31" s="247"/>
      <c r="E31" s="247"/>
    </row>
    <row r="32" spans="1:5" ht="12.75">
      <c r="A32" s="497"/>
      <c r="B32" s="497"/>
      <c r="C32" s="246"/>
      <c r="D32" s="235"/>
      <c r="E32" s="235"/>
    </row>
    <row r="33" spans="1:5" ht="12.75">
      <c r="A33" s="497"/>
      <c r="B33" s="497"/>
      <c r="C33" s="246"/>
      <c r="D33" s="235"/>
      <c r="E33" s="235"/>
    </row>
    <row r="34" spans="1:5" ht="12.75">
      <c r="A34" s="497"/>
      <c r="B34" s="497"/>
      <c r="C34" s="246"/>
      <c r="D34" s="235"/>
      <c r="E34" s="235"/>
    </row>
    <row r="35" spans="1:5" ht="12.75" customHeight="1">
      <c r="A35" s="497"/>
      <c r="B35" s="497"/>
      <c r="C35" s="246"/>
      <c r="D35" s="235"/>
      <c r="E35" s="235"/>
    </row>
    <row r="36" spans="1:5" ht="12.75" customHeight="1">
      <c r="A36" s="497"/>
      <c r="B36" s="497"/>
      <c r="C36" s="246"/>
      <c r="D36" s="235"/>
      <c r="E36" s="235"/>
    </row>
    <row r="37" spans="1:5" ht="12.75" customHeight="1">
      <c r="A37" s="497"/>
      <c r="B37" s="497"/>
      <c r="C37" s="246"/>
      <c r="D37" s="235"/>
      <c r="E37" s="235"/>
    </row>
    <row r="38" spans="1:5" ht="12.75" customHeight="1">
      <c r="A38" s="497"/>
      <c r="B38" s="497"/>
      <c r="C38" s="246"/>
      <c r="D38" s="235"/>
      <c r="E38" s="235"/>
    </row>
    <row r="39" spans="1:5" ht="12.75" customHeight="1">
      <c r="A39" s="497"/>
      <c r="B39" s="497"/>
      <c r="C39" s="246"/>
      <c r="D39" s="235"/>
      <c r="E39" s="235"/>
    </row>
    <row r="40" spans="1:5" ht="12.75" customHeight="1">
      <c r="A40" s="497"/>
      <c r="B40" s="497"/>
      <c r="C40" s="246"/>
      <c r="D40" s="247"/>
      <c r="E40" s="247"/>
    </row>
    <row r="41" spans="1:5" ht="12.75" customHeight="1">
      <c r="A41" s="497"/>
      <c r="B41" s="497"/>
      <c r="C41" s="246"/>
      <c r="D41" s="247"/>
      <c r="E41" s="247"/>
    </row>
    <row r="42" spans="1:5" ht="12.75">
      <c r="A42" s="497"/>
      <c r="B42" s="497"/>
      <c r="C42" s="246"/>
      <c r="D42" s="235"/>
      <c r="E42" s="235"/>
    </row>
    <row r="43" spans="1:5" ht="12.75">
      <c r="A43" s="497"/>
      <c r="B43" s="497"/>
      <c r="C43" s="246"/>
      <c r="D43" s="235"/>
      <c r="E43" s="235"/>
    </row>
    <row r="44" spans="1:5" ht="12.75">
      <c r="A44" s="497"/>
      <c r="B44" s="497"/>
      <c r="C44" s="246"/>
      <c r="D44" s="235"/>
      <c r="E44" s="235"/>
    </row>
    <row r="45" spans="1:5" ht="12.75">
      <c r="A45" s="497"/>
      <c r="B45" s="497"/>
      <c r="C45" s="246"/>
      <c r="D45" s="235"/>
      <c r="E45" s="235"/>
    </row>
    <row r="46" spans="1:5" ht="12.75">
      <c r="A46" s="497"/>
      <c r="B46" s="497"/>
      <c r="C46" s="246"/>
      <c r="D46" s="235"/>
      <c r="E46" s="235"/>
    </row>
    <row r="47" spans="1:5" ht="12.75">
      <c r="A47" s="497"/>
      <c r="B47" s="497"/>
      <c r="C47" s="246"/>
      <c r="D47" s="235"/>
      <c r="E47" s="235"/>
    </row>
    <row r="48" spans="1:5" ht="12.75">
      <c r="A48" s="497"/>
      <c r="B48" s="497"/>
      <c r="C48" s="246"/>
      <c r="D48" s="235"/>
      <c r="E48" s="235"/>
    </row>
    <row r="49" spans="1:5" ht="12.75">
      <c r="A49" s="497"/>
      <c r="B49" s="497"/>
      <c r="C49" s="246"/>
      <c r="D49" s="247"/>
      <c r="E49" s="247"/>
    </row>
    <row r="50" spans="1:5" ht="12.75">
      <c r="A50" s="497"/>
      <c r="B50" s="497"/>
      <c r="C50" s="246"/>
      <c r="D50" s="235"/>
      <c r="E50" s="235"/>
    </row>
    <row r="51" spans="1:5" ht="12.75">
      <c r="A51" s="497"/>
      <c r="B51" s="497"/>
      <c r="C51" s="246"/>
      <c r="D51" s="235"/>
      <c r="E51" s="235"/>
    </row>
    <row r="52" spans="1:5" ht="12.75">
      <c r="A52" s="497"/>
      <c r="B52" s="497"/>
      <c r="C52" s="246"/>
      <c r="D52" s="235"/>
      <c r="E52" s="235"/>
    </row>
    <row r="53" spans="1:5" ht="12.75">
      <c r="A53" s="497"/>
      <c r="B53" s="497"/>
      <c r="C53" s="246"/>
      <c r="D53" s="235"/>
      <c r="E53" s="235"/>
    </row>
    <row r="54" spans="1:5" ht="12.75" customHeight="1">
      <c r="A54" s="497"/>
      <c r="B54" s="497"/>
      <c r="C54" s="246"/>
      <c r="D54" s="235"/>
      <c r="E54" s="235"/>
    </row>
    <row r="55" spans="1:5" ht="12.75" customHeight="1">
      <c r="A55" s="497"/>
      <c r="B55" s="497"/>
      <c r="C55" s="246"/>
      <c r="D55" s="235"/>
      <c r="E55" s="235"/>
    </row>
    <row r="56" spans="1:5" ht="12.75" customHeight="1">
      <c r="A56" s="497"/>
      <c r="B56" s="497"/>
      <c r="C56" s="246"/>
      <c r="D56" s="247"/>
      <c r="E56" s="247"/>
    </row>
    <row r="57" spans="1:5" ht="12.75" customHeight="1">
      <c r="A57" s="497"/>
      <c r="B57" s="497"/>
      <c r="C57" s="246"/>
      <c r="D57" s="235"/>
      <c r="E57" s="235"/>
    </row>
    <row r="58" spans="1:5" ht="12.75" customHeight="1">
      <c r="A58" s="497"/>
      <c r="B58" s="497"/>
      <c r="C58" s="246"/>
      <c r="D58" s="235"/>
      <c r="E58" s="235"/>
    </row>
    <row r="59" spans="1:5" ht="12.75" customHeight="1">
      <c r="A59" s="497"/>
      <c r="B59" s="497"/>
      <c r="C59" s="246"/>
      <c r="D59" s="235"/>
      <c r="E59" s="235"/>
    </row>
    <row r="60" spans="1:5" ht="12.75" customHeight="1">
      <c r="A60" s="497"/>
      <c r="B60" s="497"/>
      <c r="C60" s="246"/>
      <c r="D60" s="235"/>
      <c r="E60" s="235"/>
    </row>
    <row r="61" spans="1:5" ht="12.75" customHeight="1">
      <c r="A61" s="497"/>
      <c r="B61" s="497"/>
      <c r="C61" s="246"/>
      <c r="D61" s="235"/>
      <c r="E61" s="235"/>
    </row>
    <row r="62" spans="1:5" ht="12.75" customHeight="1">
      <c r="A62" s="497"/>
      <c r="B62" s="497"/>
      <c r="C62" s="246"/>
      <c r="D62" s="235"/>
      <c r="E62" s="235"/>
    </row>
    <row r="63" spans="1:5" ht="12.75" customHeight="1">
      <c r="A63" s="497"/>
      <c r="B63" s="497"/>
      <c r="C63" s="246"/>
      <c r="D63" s="235"/>
      <c r="E63" s="235"/>
    </row>
    <row r="64" spans="1:5" ht="12.75" customHeight="1">
      <c r="A64" s="497"/>
      <c r="B64" s="497"/>
      <c r="C64" s="246"/>
      <c r="D64" s="247"/>
      <c r="E64" s="247"/>
    </row>
    <row r="65" spans="1:5" ht="12.75" customHeight="1">
      <c r="A65" s="497"/>
      <c r="B65" s="497"/>
      <c r="C65" s="246"/>
      <c r="D65" s="235"/>
      <c r="E65" s="235"/>
    </row>
    <row r="66" spans="1:5" ht="12.75" customHeight="1">
      <c r="A66" s="497"/>
      <c r="B66" s="497"/>
      <c r="C66" s="246"/>
      <c r="D66" s="235"/>
      <c r="E66" s="235"/>
    </row>
    <row r="67" spans="1:5" ht="12.75" customHeight="1">
      <c r="A67" s="497"/>
      <c r="B67" s="497"/>
      <c r="C67" s="246"/>
      <c r="D67" s="235"/>
      <c r="E67" s="235"/>
    </row>
    <row r="68" spans="1:5" ht="12.75" customHeight="1">
      <c r="A68" s="497"/>
      <c r="B68" s="497"/>
      <c r="C68" s="246"/>
      <c r="D68" s="235"/>
      <c r="E68" s="235"/>
    </row>
    <row r="69" spans="1:5" ht="12.75" customHeight="1">
      <c r="A69" s="497"/>
      <c r="B69" s="497"/>
      <c r="C69" s="246"/>
      <c r="D69" s="235"/>
      <c r="E69" s="235"/>
    </row>
    <row r="70" spans="1:5" ht="12.75" customHeight="1">
      <c r="A70" s="497"/>
      <c r="B70" s="497"/>
      <c r="C70" s="246"/>
      <c r="D70" s="247"/>
      <c r="E70" s="247"/>
    </row>
    <row r="71" spans="1:5" ht="12.75">
      <c r="A71" s="497"/>
      <c r="B71" s="497"/>
      <c r="C71" s="246"/>
      <c r="D71" s="235"/>
      <c r="E71" s="235"/>
    </row>
    <row r="72" spans="1:5" ht="12.75">
      <c r="A72" s="497"/>
      <c r="B72" s="497"/>
      <c r="C72" s="246"/>
      <c r="D72" s="235"/>
      <c r="E72" s="235"/>
    </row>
    <row r="73" spans="1:5" ht="12.75" customHeight="1">
      <c r="A73" s="497"/>
      <c r="B73" s="497"/>
      <c r="C73" s="246"/>
      <c r="D73" s="247"/>
      <c r="E73" s="247"/>
    </row>
  </sheetData>
  <sheetProtection password="9F76" sheet="1" formatCells="0" formatColumns="0" formatRows="0" insertColumns="0" insertRows="0"/>
  <mergeCells count="78">
    <mergeCell ref="A69:B69"/>
    <mergeCell ref="A70:B70"/>
    <mergeCell ref="A71:B71"/>
    <mergeCell ref="A72:B72"/>
    <mergeCell ref="A73:B73"/>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5:B5"/>
    <mergeCell ref="C5:E5"/>
    <mergeCell ref="A7:B8"/>
    <mergeCell ref="C7:C8"/>
    <mergeCell ref="D7:D8"/>
    <mergeCell ref="E7:E8"/>
    <mergeCell ref="A1:E1"/>
    <mergeCell ref="A2:B2"/>
    <mergeCell ref="C2:E2"/>
    <mergeCell ref="A3:B3"/>
    <mergeCell ref="C3:E3"/>
    <mergeCell ref="A4:B4"/>
    <mergeCell ref="C4:E4"/>
  </mergeCells>
  <printOptions/>
  <pageMargins left="0.75" right="0.75" top="1" bottom="1"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showGridLines="0" zoomScalePageLayoutView="0" workbookViewId="0" topLeftCell="A1">
      <selection activeCell="A9" sqref="A9"/>
    </sheetView>
  </sheetViews>
  <sheetFormatPr defaultColWidth="9.140625" defaultRowHeight="12.75"/>
  <cols>
    <col min="1" max="1" width="41.8515625" style="0" customWidth="1"/>
    <col min="2" max="2" width="76.00390625" style="0" customWidth="1"/>
  </cols>
  <sheetData>
    <row r="2" spans="1:2" ht="15.75" customHeight="1">
      <c r="A2" s="520" t="s">
        <v>918</v>
      </c>
      <c r="B2" s="520"/>
    </row>
    <row r="3" spans="1:2" ht="12.75">
      <c r="A3" s="293" t="s">
        <v>919</v>
      </c>
      <c r="B3" s="294" t="s">
        <v>920</v>
      </c>
    </row>
    <row r="4" spans="1:2" ht="15">
      <c r="A4" s="295" t="s">
        <v>921</v>
      </c>
      <c r="B4" s="296" t="str">
        <f>IF(Ročná_správa!B6=0,"Položka Informačná povinnosť za rok nie je vyplnená","Test vyhovel formálnej kontrole")</f>
        <v>Test vyhovel formálnej kontrole</v>
      </c>
    </row>
    <row r="5" spans="1:2" ht="15">
      <c r="A5" s="297" t="s">
        <v>159</v>
      </c>
      <c r="B5" s="298" t="str">
        <f>IF(Ročná_správa!E6=0,"Položka IČO nie je vyplnená","Test vyhovel formálnej kontrole")</f>
        <v>Test vyhovel formálnej kontrole</v>
      </c>
    </row>
    <row r="6" spans="1:2" ht="15">
      <c r="A6" s="299" t="s">
        <v>160</v>
      </c>
      <c r="B6" s="300" t="str">
        <f>IF(Ročná_správa!B12=0,"Položka Obchodné meno/názov nie je vyplnená","Test vyhovel formálnej kontrole")</f>
        <v>Test vyhovel formálnej kontrole</v>
      </c>
    </row>
    <row r="7" spans="1:2" ht="15">
      <c r="A7" s="301" t="s">
        <v>922</v>
      </c>
      <c r="B7" s="300" t="str">
        <f>IF(Ročná_správa!F38=0,"Položka Dátum zverejnenia ročnej správy nie je vyplnená","Test vyhovel formálnej kontrole")</f>
        <v>Test vyhovel formálnej kontrole</v>
      </c>
    </row>
    <row r="8" spans="1:2" ht="15">
      <c r="A8" s="295" t="s">
        <v>923</v>
      </c>
      <c r="B8" s="302" t="str">
        <f>IF(Ročná_správa!A77=0,"Položka Obchodné meno audítorskej spoločnosti... nie je vyplnená","Test vyhovel formálnej kontrole")</f>
        <v>Test vyhovel formálnej kontrole</v>
      </c>
    </row>
    <row r="9" spans="1:2" ht="15">
      <c r="A9" s="297" t="s">
        <v>924</v>
      </c>
      <c r="B9" s="303" t="str">
        <f>IF(Ročná_správa!G83=0,"Položka Zostavuje konsolidovanú účtovnú závierku nie je vyplnená","Test vyhovel formálnej kontrole")</f>
        <v>Test vyhovel formálnej kontrole</v>
      </c>
    </row>
    <row r="10" spans="1:2" ht="15">
      <c r="A10" s="304" t="s">
        <v>925</v>
      </c>
      <c r="B10" s="303" t="str">
        <f>IF(Ročná_správa!D288=0,"Položka Vydané dlhopisy nie je vyplnená","Test vyhovel formálnej kontrole")</f>
        <v>Test vyhovel formálnej kontrole</v>
      </c>
    </row>
    <row r="11" spans="1:2" ht="15">
      <c r="A11" s="304" t="s">
        <v>926</v>
      </c>
      <c r="B11" s="303" t="str">
        <f>IF(Ročná_správa!A463=0,"Položka Vyhlásenie zodpovedných osôb emitenta nie je vyplnená","Test vyhovel formálnej kontrole")</f>
        <v>Test vyhovel formálnej kontrole</v>
      </c>
    </row>
  </sheetData>
  <sheetProtection password="9F76" sheet="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6"/>
  <sheetViews>
    <sheetView showGridLines="0" zoomScalePageLayoutView="0" workbookViewId="0" topLeftCell="A19">
      <selection activeCell="H33" sqref="H33:AG35"/>
    </sheetView>
  </sheetViews>
  <sheetFormatPr defaultColWidth="2.57421875" defaultRowHeight="18" customHeight="1"/>
  <cols>
    <col min="1" max="22" width="2.57421875" style="135" customWidth="1"/>
    <col min="23" max="23" width="8.140625" style="135" customWidth="1"/>
    <col min="24" max="16384" width="2.57421875" style="135" customWidth="1"/>
  </cols>
  <sheetData>
    <row r="1" spans="1:36" ht="15" customHeight="1">
      <c r="A1" s="418" t="s">
        <v>193</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row>
    <row r="2" spans="8:14" ht="18" customHeight="1">
      <c r="H2" s="136"/>
      <c r="N2" s="137"/>
    </row>
    <row r="3" spans="1:36" ht="27" customHeight="1">
      <c r="A3" s="419" t="s">
        <v>194</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row>
    <row r="4" spans="1:39" ht="15.75" customHeight="1">
      <c r="A4" s="418" t="s">
        <v>195</v>
      </c>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M4" s="138"/>
    </row>
    <row r="5" spans="7:33" ht="18" customHeight="1">
      <c r="G5" s="139" t="s">
        <v>196</v>
      </c>
      <c r="H5" s="420">
        <v>43830</v>
      </c>
      <c r="I5" s="420"/>
      <c r="J5" s="420"/>
      <c r="K5" s="420"/>
      <c r="L5" s="420"/>
      <c r="M5" s="420"/>
      <c r="N5" s="420"/>
      <c r="O5" s="420"/>
      <c r="P5" s="420"/>
      <c r="Q5" s="420"/>
      <c r="R5" s="420"/>
      <c r="S5" s="420"/>
      <c r="T5" s="420"/>
      <c r="U5" s="420"/>
      <c r="V5" s="420"/>
      <c r="W5" s="420"/>
      <c r="X5" s="420"/>
      <c r="Y5" s="421" t="s">
        <v>197</v>
      </c>
      <c r="Z5" s="421"/>
      <c r="AA5" s="421"/>
      <c r="AB5" s="421"/>
      <c r="AC5" s="421"/>
      <c r="AD5" s="421"/>
      <c r="AE5" s="421"/>
      <c r="AF5" s="421"/>
      <c r="AG5" s="421"/>
    </row>
    <row r="6" spans="16:32" s="141" customFormat="1" ht="18" customHeight="1">
      <c r="P6" s="142"/>
      <c r="S6" s="143"/>
      <c r="T6" s="143"/>
      <c r="U6" s="143"/>
      <c r="Z6" s="142"/>
      <c r="AA6" s="143"/>
      <c r="AC6" s="143"/>
      <c r="AD6" s="143"/>
      <c r="AE6" s="143"/>
      <c r="AF6" s="143"/>
    </row>
    <row r="7" spans="9:33" s="144" customFormat="1" ht="18" customHeight="1">
      <c r="I7" s="422"/>
      <c r="J7" s="422"/>
      <c r="K7" s="422"/>
      <c r="L7" s="422"/>
      <c r="M7" s="422"/>
      <c r="P7" s="423"/>
      <c r="Q7" s="423"/>
      <c r="S7" s="423"/>
      <c r="T7" s="423"/>
      <c r="U7" s="423"/>
      <c r="V7" s="423"/>
      <c r="Z7" s="423"/>
      <c r="AA7" s="423"/>
      <c r="AC7" s="423"/>
      <c r="AD7" s="423"/>
      <c r="AE7" s="423"/>
      <c r="AF7" s="423"/>
      <c r="AG7" s="423"/>
    </row>
    <row r="8" spans="1:33" s="144" customFormat="1" ht="15.75" customHeight="1">
      <c r="A8" s="424"/>
      <c r="B8" s="424"/>
      <c r="C8" s="424"/>
      <c r="D8" s="424"/>
      <c r="E8" s="424"/>
      <c r="F8" s="424"/>
      <c r="G8" s="424"/>
      <c r="H8" s="424"/>
      <c r="I8" s="424"/>
      <c r="J8" s="424"/>
      <c r="K8" s="424"/>
      <c r="L8" s="424"/>
      <c r="M8" s="424"/>
      <c r="N8" s="145"/>
      <c r="P8" s="423"/>
      <c r="Q8" s="423"/>
      <c r="S8" s="423"/>
      <c r="T8" s="423"/>
      <c r="U8" s="423"/>
      <c r="V8" s="423"/>
      <c r="Z8" s="423"/>
      <c r="AA8" s="423"/>
      <c r="AC8" s="423"/>
      <c r="AD8" s="423"/>
      <c r="AE8" s="423"/>
      <c r="AF8" s="423"/>
      <c r="AG8" s="423"/>
    </row>
    <row r="9" spans="1:9" ht="18" customHeight="1">
      <c r="A9" s="425"/>
      <c r="B9" s="425"/>
      <c r="C9" s="425"/>
      <c r="D9" s="425"/>
      <c r="E9" s="425"/>
      <c r="F9" s="425"/>
      <c r="G9" s="425"/>
      <c r="H9" s="425"/>
      <c r="I9" s="425"/>
    </row>
    <row r="10" spans="1:28" ht="18" customHeight="1">
      <c r="A10" s="426"/>
      <c r="B10" s="426"/>
      <c r="C10" s="426"/>
      <c r="D10" s="426"/>
      <c r="E10" s="426"/>
      <c r="F10" s="426"/>
      <c r="G10" s="426"/>
      <c r="H10" s="426"/>
      <c r="I10" s="426"/>
      <c r="J10" s="426"/>
      <c r="K10" s="426"/>
      <c r="L10" s="426"/>
      <c r="M10" s="426"/>
      <c r="V10" s="135" t="s">
        <v>198</v>
      </c>
      <c r="AB10" s="135" t="s">
        <v>199</v>
      </c>
    </row>
    <row r="11" spans="1:23" ht="18" customHeight="1">
      <c r="A11" s="426"/>
      <c r="B11" s="426"/>
      <c r="C11" s="426"/>
      <c r="D11" s="426"/>
      <c r="E11" s="426"/>
      <c r="F11" s="426"/>
      <c r="G11" s="426"/>
      <c r="H11" s="426"/>
      <c r="I11" s="426"/>
      <c r="J11" s="426"/>
      <c r="K11" s="426"/>
      <c r="L11" s="426"/>
      <c r="M11" s="426"/>
      <c r="V11" s="146" t="s">
        <v>950</v>
      </c>
      <c r="W11" s="135" t="s">
        <v>200</v>
      </c>
    </row>
    <row r="12" spans="1:23" ht="18" customHeight="1">
      <c r="A12" s="147"/>
      <c r="B12" s="148"/>
      <c r="C12" s="148"/>
      <c r="D12" s="148"/>
      <c r="E12" s="148"/>
      <c r="F12" s="148"/>
      <c r="G12" s="148"/>
      <c r="H12" s="148"/>
      <c r="I12" s="148"/>
      <c r="J12" s="148"/>
      <c r="K12" s="148"/>
      <c r="L12" s="148"/>
      <c r="M12" s="148"/>
      <c r="V12" s="146"/>
      <c r="W12" s="135" t="s">
        <v>201</v>
      </c>
    </row>
    <row r="13" spans="1:33" ht="18" customHeight="1">
      <c r="A13" s="426"/>
      <c r="B13" s="426"/>
      <c r="C13" s="426"/>
      <c r="D13" s="426"/>
      <c r="E13" s="426"/>
      <c r="F13" s="426"/>
      <c r="G13" s="426"/>
      <c r="H13" s="426"/>
      <c r="I13" s="426"/>
      <c r="J13" s="426"/>
      <c r="K13" s="426"/>
      <c r="L13" s="426"/>
      <c r="M13" s="426"/>
      <c r="Q13" s="149"/>
      <c r="V13" s="146"/>
      <c r="W13" s="135" t="s">
        <v>202</v>
      </c>
      <c r="Z13" s="149"/>
      <c r="AC13" s="140" t="s">
        <v>203</v>
      </c>
      <c r="AD13" s="150" t="s">
        <v>204</v>
      </c>
      <c r="AE13" s="151"/>
      <c r="AF13" s="151"/>
      <c r="AG13" s="151"/>
    </row>
    <row r="14" spans="1:22" s="144" customFormat="1" ht="18" customHeight="1">
      <c r="A14" s="152"/>
      <c r="B14" s="152"/>
      <c r="V14" s="153"/>
    </row>
    <row r="15" spans="26:33" ht="10.5" customHeight="1">
      <c r="Z15" s="141" t="s">
        <v>205</v>
      </c>
      <c r="AA15" s="141"/>
      <c r="AB15" s="141"/>
      <c r="AC15" s="141"/>
      <c r="AD15" s="141"/>
      <c r="AE15" s="141"/>
      <c r="AF15" s="141"/>
      <c r="AG15" s="154" t="s">
        <v>203</v>
      </c>
    </row>
    <row r="16" ht="12.75" customHeight="1"/>
    <row r="17" spans="1:33" ht="18" customHeight="1">
      <c r="A17" s="427" t="s">
        <v>7</v>
      </c>
      <c r="B17" s="427"/>
      <c r="C17" s="428" t="str">
        <f>IF(ISBLANK(Ročná_správa!E6),"  ",Ročná_správa!E6)</f>
        <v>31650058</v>
      </c>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row>
    <row r="18" spans="1:33" ht="7.5" customHeight="1">
      <c r="A18" s="149"/>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55"/>
      <c r="AA18" s="149"/>
      <c r="AB18" s="149"/>
      <c r="AC18" s="149"/>
      <c r="AD18" s="149"/>
      <c r="AE18" s="149"/>
      <c r="AF18" s="149"/>
      <c r="AG18" s="149"/>
    </row>
    <row r="19" spans="1:33" ht="18" customHeight="1">
      <c r="A19" s="429" t="s">
        <v>206</v>
      </c>
      <c r="B19" s="429"/>
      <c r="C19" s="429"/>
      <c r="D19" s="429"/>
      <c r="E19" s="429"/>
      <c r="F19" s="429"/>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row>
    <row r="20" spans="1:33" ht="18" customHeight="1">
      <c r="A20" s="428" t="str">
        <f>IF(ISBLANK(Ročná_správa!B12),"  ",Ročná_správa!B12)</f>
        <v>STP akciová spoločnosť Michalovce</v>
      </c>
      <c r="B20" s="428"/>
      <c r="C20" s="428"/>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row>
    <row r="21" spans="1:33" ht="12" customHeight="1">
      <c r="A21" s="149"/>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49"/>
    </row>
    <row r="22" spans="1:33" ht="18" customHeight="1">
      <c r="A22" s="429" t="s">
        <v>207</v>
      </c>
      <c r="B22" s="429"/>
      <c r="C22" s="429"/>
      <c r="D22" s="429"/>
      <c r="E22" s="429"/>
      <c r="F22" s="429"/>
      <c r="G22" s="429"/>
      <c r="H22" s="429"/>
      <c r="I22" s="429"/>
      <c r="J22" s="429"/>
      <c r="K22" s="429"/>
      <c r="L22" s="429"/>
      <c r="M22" s="429"/>
      <c r="N22" s="429"/>
      <c r="O22" s="429"/>
      <c r="P22" s="429"/>
      <c r="Q22" s="429"/>
      <c r="R22" s="429"/>
      <c r="S22" s="429"/>
      <c r="T22" s="429"/>
      <c r="U22" s="429"/>
      <c r="V22" s="429"/>
      <c r="W22" s="429"/>
      <c r="X22" s="429"/>
      <c r="Y22" s="429"/>
      <c r="Z22" s="429"/>
      <c r="AA22" s="429"/>
      <c r="AB22" s="429"/>
      <c r="AC22" s="429"/>
      <c r="AD22" s="429"/>
      <c r="AE22" s="429"/>
      <c r="AF22" s="429"/>
      <c r="AG22" s="429"/>
    </row>
    <row r="23" spans="1:33" ht="18" customHeight="1">
      <c r="A23" s="428" t="str">
        <f>IF(ISBLANK(Ročná_správa!B15),"  ",Ročná_správa!B15)</f>
        <v>Okružná 46</v>
      </c>
      <c r="B23" s="428"/>
      <c r="C23" s="428"/>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row>
    <row r="24" spans="1:33" ht="8.25" customHeight="1">
      <c r="A24" s="149"/>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49"/>
      <c r="AG24" s="149"/>
    </row>
    <row r="25" spans="1:33" ht="18" customHeight="1">
      <c r="A25" s="430" t="s">
        <v>23</v>
      </c>
      <c r="B25" s="430"/>
      <c r="C25" s="430"/>
      <c r="D25" s="430"/>
      <c r="E25" s="430"/>
      <c r="F25" s="430"/>
      <c r="G25" s="430"/>
      <c r="I25" s="431" t="s">
        <v>208</v>
      </c>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157"/>
    </row>
    <row r="26" spans="1:33" ht="18" customHeight="1">
      <c r="A26" s="428" t="str">
        <f>IF(ISBLANK(Ročná_správa!B16),"  ",Ročná_správa!B16)</f>
        <v>07101</v>
      </c>
      <c r="B26" s="428"/>
      <c r="C26" s="428"/>
      <c r="D26" s="428"/>
      <c r="E26" s="428"/>
      <c r="F26" s="428"/>
      <c r="G26" s="428"/>
      <c r="H26" s="149"/>
      <c r="I26" s="428" t="str">
        <f>IF(ISBLANK(Ročná_správa!B17),"  ",Ročná_správa!B17)</f>
        <v>Michalovce</v>
      </c>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row>
    <row r="27" spans="1:33" ht="11.25" customHeight="1">
      <c r="A27" s="149"/>
      <c r="B27" s="149"/>
      <c r="C27" s="149"/>
      <c r="D27" s="149"/>
      <c r="E27" s="149"/>
      <c r="F27" s="149"/>
      <c r="G27" s="149"/>
      <c r="H27" s="149"/>
      <c r="I27" s="149"/>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49"/>
    </row>
    <row r="28" spans="1:33" ht="18" customHeight="1">
      <c r="A28" s="432" t="s">
        <v>209</v>
      </c>
      <c r="B28" s="432"/>
      <c r="C28" s="432"/>
      <c r="D28" s="432"/>
      <c r="E28" s="432"/>
      <c r="F28" s="432"/>
      <c r="G28" s="432"/>
      <c r="H28" s="432"/>
      <c r="K28" s="432" t="s">
        <v>210</v>
      </c>
      <c r="L28" s="432"/>
      <c r="M28" s="432"/>
      <c r="N28" s="432"/>
      <c r="O28" s="432"/>
      <c r="P28" s="432"/>
      <c r="Q28" s="432"/>
      <c r="R28" s="432"/>
      <c r="S28" s="432"/>
      <c r="T28" s="432"/>
      <c r="U28" s="432"/>
      <c r="V28" s="149"/>
      <c r="W28" s="432" t="s">
        <v>211</v>
      </c>
      <c r="X28" s="432"/>
      <c r="Y28" s="432"/>
      <c r="Z28" s="432"/>
      <c r="AA28" s="432"/>
      <c r="AB28" s="432"/>
      <c r="AC28" s="432"/>
      <c r="AD28" s="432"/>
      <c r="AE28" s="432"/>
      <c r="AF28" s="432"/>
      <c r="AG28" s="432"/>
    </row>
    <row r="29" spans="1:33" ht="18" customHeight="1">
      <c r="A29" s="428" t="str">
        <f>IF(ISBLANK(Ročná_správa!C21),"  ",Ročná_správa!C21)</f>
        <v>  </v>
      </c>
      <c r="B29" s="428"/>
      <c r="C29" s="428"/>
      <c r="D29" s="428"/>
      <c r="E29" s="428"/>
      <c r="F29" s="428"/>
      <c r="G29" s="428"/>
      <c r="H29" s="428"/>
      <c r="I29" s="149"/>
      <c r="J29" s="149"/>
      <c r="K29" s="428" t="str">
        <f>IF(ISBLANK(Ročná_správa!F21),"  ",Ročná_správa!F21)</f>
        <v>0905593356</v>
      </c>
      <c r="L29" s="428"/>
      <c r="M29" s="428"/>
      <c r="N29" s="428"/>
      <c r="O29" s="428"/>
      <c r="P29" s="428"/>
      <c r="Q29" s="428"/>
      <c r="R29" s="428"/>
      <c r="S29" s="428"/>
      <c r="T29" s="428"/>
      <c r="U29" s="428"/>
      <c r="V29" s="149"/>
      <c r="W29" s="428" t="str">
        <f>IF(ISBLANK(Ročná_správa!F23),"  ",Ročná_správa!F23)</f>
        <v>  </v>
      </c>
      <c r="X29" s="428"/>
      <c r="Y29" s="428"/>
      <c r="Z29" s="428"/>
      <c r="AA29" s="428"/>
      <c r="AB29" s="428"/>
      <c r="AC29" s="428"/>
      <c r="AD29" s="428"/>
      <c r="AE29" s="428"/>
      <c r="AF29" s="428"/>
      <c r="AG29" s="428"/>
    </row>
    <row r="30" spans="1:33" ht="18" customHeight="1">
      <c r="A30" s="149"/>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row>
    <row r="31" ht="12.75" customHeight="1"/>
    <row r="32" spans="1:34" s="159" customFormat="1" ht="60.75" customHeight="1">
      <c r="A32" s="433" t="s">
        <v>212</v>
      </c>
      <c r="B32" s="433"/>
      <c r="C32" s="433"/>
      <c r="D32" s="433"/>
      <c r="E32" s="433"/>
      <c r="F32" s="433"/>
      <c r="G32" s="433"/>
      <c r="H32" s="434" t="s">
        <v>213</v>
      </c>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158"/>
    </row>
    <row r="33" spans="1:33" s="159" customFormat="1" ht="25.5" customHeight="1">
      <c r="A33" s="435">
        <v>43916</v>
      </c>
      <c r="B33" s="436"/>
      <c r="C33" s="436"/>
      <c r="D33" s="436"/>
      <c r="E33" s="436"/>
      <c r="F33" s="436"/>
      <c r="G33" s="436"/>
      <c r="H33" s="437" t="s">
        <v>951</v>
      </c>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row>
    <row r="34" spans="1:33" s="159" customFormat="1" ht="35.25" customHeight="1">
      <c r="A34" s="433" t="s">
        <v>214</v>
      </c>
      <c r="B34" s="433"/>
      <c r="C34" s="433"/>
      <c r="D34" s="433"/>
      <c r="E34" s="433"/>
      <c r="F34" s="433"/>
      <c r="G34" s="433"/>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row>
    <row r="35" spans="1:33" s="159" customFormat="1" ht="25.5" customHeight="1">
      <c r="A35" s="438"/>
      <c r="B35" s="438"/>
      <c r="C35" s="438"/>
      <c r="D35" s="438"/>
      <c r="E35" s="438"/>
      <c r="F35" s="438"/>
      <c r="G35" s="438"/>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row>
    <row r="36" ht="18" customHeight="1">
      <c r="H36" s="160"/>
    </row>
  </sheetData>
  <sheetProtection password="9F76" sheet="1" formatCells="0" formatColumns="0" formatRows="0" insertHyperlinks="0"/>
  <mergeCells count="41">
    <mergeCell ref="A32:G32"/>
    <mergeCell ref="H32:AG32"/>
    <mergeCell ref="A33:G33"/>
    <mergeCell ref="H33:AG35"/>
    <mergeCell ref="A34:G34"/>
    <mergeCell ref="A35:G35"/>
    <mergeCell ref="A28:H28"/>
    <mergeCell ref="K28:U28"/>
    <mergeCell ref="W28:AG28"/>
    <mergeCell ref="A29:H29"/>
    <mergeCell ref="K29:U29"/>
    <mergeCell ref="W29:AG29"/>
    <mergeCell ref="A20:AG20"/>
    <mergeCell ref="A22:AG22"/>
    <mergeCell ref="A23:AG23"/>
    <mergeCell ref="A25:G25"/>
    <mergeCell ref="I25:AF25"/>
    <mergeCell ref="A26:G26"/>
    <mergeCell ref="I26:AG26"/>
    <mergeCell ref="A10:M10"/>
    <mergeCell ref="A11:M11"/>
    <mergeCell ref="A13:M13"/>
    <mergeCell ref="A17:B17"/>
    <mergeCell ref="C17:AG17"/>
    <mergeCell ref="A19:AG19"/>
    <mergeCell ref="A8:M8"/>
    <mergeCell ref="P8:Q8"/>
    <mergeCell ref="S8:V8"/>
    <mergeCell ref="Z8:AA8"/>
    <mergeCell ref="AC8:AG8"/>
    <mergeCell ref="A9:I9"/>
    <mergeCell ref="A1:AJ1"/>
    <mergeCell ref="A3:AJ3"/>
    <mergeCell ref="A4:AJ4"/>
    <mergeCell ref="H5:X5"/>
    <mergeCell ref="Y5:AG5"/>
    <mergeCell ref="I7:M7"/>
    <mergeCell ref="P7:Q7"/>
    <mergeCell ref="S7:V7"/>
    <mergeCell ref="Z7:AA7"/>
    <mergeCell ref="AC7:AG7"/>
  </mergeCells>
  <dataValidations count="5">
    <dataValidation type="date" allowBlank="1" showInputMessage="1" showErrorMessage="1" prompt="Formát d.m.rrrr" errorTitle="Zadání" error="Zadejte datum ve formátu d.m.rrrr !!!" sqref="D18 F18 D21:D22 F21 B30 B42">
      <formula1>32509</formula1>
      <formula2>54789</formula2>
    </dataValidation>
    <dataValidation type="whole" allowBlank="1" showErrorMessage="1" errorTitle="Zadání" error="Zadejte celočíselnou kladnou hodnotu od 0 do 99999999 !!!" sqref="B5">
      <formula1>0</formula1>
      <formula2>99999999</formula2>
    </dataValidation>
    <dataValidation type="whole"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 type="textLength" operator="lessThanOrEqual" allowBlank="1" showInputMessage="1" showErrorMessage="1" promptTitle="Výrok auditora " prompt="Maximálně 760 znaků" errorTitle="Zadání" error="Výrok auditora je omezen na 760 znaků !!!" sqref="B31:B32 B33:F33 B34 B35:F35 B36:B40">
      <formula1>760</formula1>
    </dataValidation>
  </dataValidations>
  <printOptions/>
  <pageMargins left="0.7875" right="0.1965277777777777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A1:AE293"/>
  <sheetViews>
    <sheetView showGridLines="0" zoomScale="130" zoomScaleNormal="130" zoomScalePageLayoutView="0" workbookViewId="0" topLeftCell="A1">
      <pane ySplit="9" topLeftCell="A151" activePane="bottomLeft" state="frozen"/>
      <selection pane="topLeft" activeCell="A1" sqref="A1"/>
      <selection pane="bottomLeft" activeCell="E162" sqref="E162:E163"/>
    </sheetView>
  </sheetViews>
  <sheetFormatPr defaultColWidth="9.140625" defaultRowHeight="12.75"/>
  <cols>
    <col min="1" max="1" width="5.140625" style="161" customWidth="1"/>
    <col min="2" max="2" width="42.57421875" style="162" customWidth="1"/>
    <col min="3" max="3" width="4.7109375" style="163" customWidth="1"/>
    <col min="4" max="4" width="14.28125" style="163" customWidth="1"/>
    <col min="5" max="6" width="14.28125" style="161" customWidth="1"/>
    <col min="7" max="16384" width="9.140625" style="161" customWidth="1"/>
  </cols>
  <sheetData>
    <row r="1" spans="1:6" s="164" customFormat="1" ht="10.5" customHeight="1">
      <c r="A1" s="439" t="s">
        <v>215</v>
      </c>
      <c r="B1" s="439"/>
      <c r="C1" s="439"/>
      <c r="D1" s="439"/>
      <c r="E1" s="439"/>
      <c r="F1" s="439"/>
    </row>
    <row r="2" spans="1:6" ht="10.5" customHeight="1">
      <c r="A2" s="440" t="s">
        <v>216</v>
      </c>
      <c r="B2" s="440"/>
      <c r="C2" s="441" t="s">
        <v>952</v>
      </c>
      <c r="D2" s="441"/>
      <c r="E2" s="441"/>
      <c r="F2" s="441"/>
    </row>
    <row r="3" spans="1:6" ht="10.5" customHeight="1">
      <c r="A3" s="440" t="s">
        <v>217</v>
      </c>
      <c r="B3" s="440"/>
      <c r="C3" s="441" t="s">
        <v>953</v>
      </c>
      <c r="D3" s="441"/>
      <c r="E3" s="441"/>
      <c r="F3" s="441"/>
    </row>
    <row r="4" spans="1:6" ht="15.75">
      <c r="A4" s="440" t="s">
        <v>218</v>
      </c>
      <c r="B4" s="440"/>
      <c r="C4" s="428" t="str">
        <f>IF(ISBLANK(Ročná_správa!B12),"  ",Ročná_správa!B12)</f>
        <v>STP akciová spoločnosť Michalovce</v>
      </c>
      <c r="D4" s="428"/>
      <c r="E4" s="428"/>
      <c r="F4" s="428"/>
    </row>
    <row r="5" spans="1:31" ht="15.75">
      <c r="A5" s="442" t="s">
        <v>7</v>
      </c>
      <c r="B5" s="442"/>
      <c r="C5" s="428" t="str">
        <f>IF(ISBLANK(Ročná_správa!E6),"  ",Ročná_správa!E6)</f>
        <v>31650058</v>
      </c>
      <c r="D5" s="428"/>
      <c r="E5" s="428"/>
      <c r="F5" s="428"/>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row>
    <row r="6" spans="1:6" ht="11.25" customHeight="1">
      <c r="A6" s="166"/>
      <c r="B6" s="167"/>
      <c r="C6" s="168"/>
      <c r="D6" s="168"/>
      <c r="E6" s="166"/>
      <c r="F6" s="166"/>
    </row>
    <row r="7" spans="1:6" ht="27" customHeight="1">
      <c r="A7" s="443" t="s">
        <v>219</v>
      </c>
      <c r="B7" s="444" t="s">
        <v>220</v>
      </c>
      <c r="C7" s="444" t="s">
        <v>221</v>
      </c>
      <c r="D7" s="444" t="s">
        <v>222</v>
      </c>
      <c r="E7" s="444"/>
      <c r="F7" s="445" t="s">
        <v>223</v>
      </c>
    </row>
    <row r="8" spans="1:6" ht="18" customHeight="1">
      <c r="A8" s="443"/>
      <c r="B8" s="444"/>
      <c r="C8" s="444"/>
      <c r="D8" s="169" t="s">
        <v>224</v>
      </c>
      <c r="E8" s="169" t="s">
        <v>225</v>
      </c>
      <c r="F8" s="445"/>
    </row>
    <row r="9" spans="1:6" ht="9.75">
      <c r="A9" s="169"/>
      <c r="B9" s="170"/>
      <c r="C9" s="170"/>
      <c r="D9" s="169" t="s">
        <v>226</v>
      </c>
      <c r="E9" s="169"/>
      <c r="F9" s="169" t="s">
        <v>225</v>
      </c>
    </row>
    <row r="10" spans="1:6" ht="9.75">
      <c r="A10" s="446"/>
      <c r="B10" s="447" t="s">
        <v>227</v>
      </c>
      <c r="C10" s="448" t="s">
        <v>228</v>
      </c>
      <c r="D10" s="171">
        <f aca="true" t="shared" si="0" ref="D10:F11">D12+D74+D156</f>
        <v>216351</v>
      </c>
      <c r="E10" s="449">
        <f t="shared" si="0"/>
        <v>76254</v>
      </c>
      <c r="F10" s="450">
        <f t="shared" si="0"/>
        <v>78902</v>
      </c>
    </row>
    <row r="11" spans="1:6" ht="9.75">
      <c r="A11" s="446"/>
      <c r="B11" s="447"/>
      <c r="C11" s="448"/>
      <c r="D11" s="171">
        <f t="shared" si="0"/>
        <v>140097</v>
      </c>
      <c r="E11" s="449">
        <f t="shared" si="0"/>
        <v>0</v>
      </c>
      <c r="F11" s="450">
        <f t="shared" si="0"/>
        <v>0</v>
      </c>
    </row>
    <row r="12" spans="1:6" ht="9.75">
      <c r="A12" s="451" t="s">
        <v>229</v>
      </c>
      <c r="B12" s="447" t="s">
        <v>230</v>
      </c>
      <c r="C12" s="448" t="s">
        <v>231</v>
      </c>
      <c r="D12" s="171">
        <f aca="true" t="shared" si="1" ref="D12:F13">D14+D30+D50</f>
        <v>167535</v>
      </c>
      <c r="E12" s="449">
        <f t="shared" si="1"/>
        <v>33415</v>
      </c>
      <c r="F12" s="450">
        <f t="shared" si="1"/>
        <v>34866</v>
      </c>
    </row>
    <row r="13" spans="1:6" ht="9.75">
      <c r="A13" s="451"/>
      <c r="B13" s="447"/>
      <c r="C13" s="448"/>
      <c r="D13" s="171">
        <f t="shared" si="1"/>
        <v>134120</v>
      </c>
      <c r="E13" s="449">
        <f t="shared" si="1"/>
        <v>0</v>
      </c>
      <c r="F13" s="450">
        <f t="shared" si="1"/>
        <v>0</v>
      </c>
    </row>
    <row r="14" spans="1:6" ht="9.75">
      <c r="A14" s="451" t="s">
        <v>232</v>
      </c>
      <c r="B14" s="447" t="s">
        <v>233</v>
      </c>
      <c r="C14" s="448" t="s">
        <v>234</v>
      </c>
      <c r="D14" s="171">
        <f aca="true" t="shared" si="2" ref="D14:F15">SUM(D16+D18+D20+D22+D24+D26+D28)</f>
        <v>332</v>
      </c>
      <c r="E14" s="449">
        <f t="shared" si="2"/>
        <v>0</v>
      </c>
      <c r="F14" s="450">
        <f t="shared" si="2"/>
        <v>0</v>
      </c>
    </row>
    <row r="15" spans="1:6" ht="9.75">
      <c r="A15" s="451"/>
      <c r="B15" s="447"/>
      <c r="C15" s="448"/>
      <c r="D15" s="171">
        <f t="shared" si="2"/>
        <v>332</v>
      </c>
      <c r="E15" s="449">
        <f t="shared" si="2"/>
        <v>0</v>
      </c>
      <c r="F15" s="450">
        <f t="shared" si="2"/>
        <v>0</v>
      </c>
    </row>
    <row r="16" spans="1:6" ht="9.75">
      <c r="A16" s="446" t="s">
        <v>235</v>
      </c>
      <c r="B16" s="452" t="s">
        <v>236</v>
      </c>
      <c r="C16" s="453" t="s">
        <v>237</v>
      </c>
      <c r="D16" s="173"/>
      <c r="E16" s="454">
        <f>D16-D17</f>
        <v>0</v>
      </c>
      <c r="F16" s="455"/>
    </row>
    <row r="17" spans="1:6" ht="9.75">
      <c r="A17" s="446"/>
      <c r="B17" s="452"/>
      <c r="C17" s="453"/>
      <c r="D17" s="173"/>
      <c r="E17" s="454"/>
      <c r="F17" s="455"/>
    </row>
    <row r="18" spans="1:6" ht="9.75">
      <c r="A18" s="446" t="s">
        <v>238</v>
      </c>
      <c r="B18" s="452" t="s">
        <v>239</v>
      </c>
      <c r="C18" s="453" t="s">
        <v>240</v>
      </c>
      <c r="D18" s="173">
        <v>332</v>
      </c>
      <c r="E18" s="454">
        <f>D18-D19</f>
        <v>0</v>
      </c>
      <c r="F18" s="455"/>
    </row>
    <row r="19" spans="1:6" ht="9.75">
      <c r="A19" s="446"/>
      <c r="B19" s="452"/>
      <c r="C19" s="453"/>
      <c r="D19" s="173">
        <v>332</v>
      </c>
      <c r="E19" s="454"/>
      <c r="F19" s="455"/>
    </row>
    <row r="20" spans="1:6" ht="9.75">
      <c r="A20" s="446" t="s">
        <v>241</v>
      </c>
      <c r="B20" s="452" t="s">
        <v>242</v>
      </c>
      <c r="C20" s="453" t="s">
        <v>243</v>
      </c>
      <c r="D20" s="173"/>
      <c r="E20" s="454">
        <f>D20-D21</f>
        <v>0</v>
      </c>
      <c r="F20" s="455"/>
    </row>
    <row r="21" spans="1:6" ht="9.75">
      <c r="A21" s="446"/>
      <c r="B21" s="452"/>
      <c r="C21" s="453"/>
      <c r="D21" s="173"/>
      <c r="E21" s="454"/>
      <c r="F21" s="455"/>
    </row>
    <row r="22" spans="1:6" ht="9.75">
      <c r="A22" s="446" t="s">
        <v>244</v>
      </c>
      <c r="B22" s="452" t="s">
        <v>245</v>
      </c>
      <c r="C22" s="453" t="s">
        <v>246</v>
      </c>
      <c r="D22" s="173"/>
      <c r="E22" s="454">
        <f>D22-D23</f>
        <v>0</v>
      </c>
      <c r="F22" s="455"/>
    </row>
    <row r="23" spans="1:6" ht="9.75">
      <c r="A23" s="446"/>
      <c r="B23" s="452"/>
      <c r="C23" s="453"/>
      <c r="D23" s="173"/>
      <c r="E23" s="454"/>
      <c r="F23" s="455"/>
    </row>
    <row r="24" spans="1:6" ht="9.75">
      <c r="A24" s="446" t="s">
        <v>247</v>
      </c>
      <c r="B24" s="452" t="s">
        <v>248</v>
      </c>
      <c r="C24" s="453" t="s">
        <v>249</v>
      </c>
      <c r="D24" s="173"/>
      <c r="E24" s="454">
        <f>D24-D25</f>
        <v>0</v>
      </c>
      <c r="F24" s="455"/>
    </row>
    <row r="25" spans="1:6" ht="9.75">
      <c r="A25" s="446"/>
      <c r="B25" s="452"/>
      <c r="C25" s="453"/>
      <c r="D25" s="173"/>
      <c r="E25" s="454"/>
      <c r="F25" s="455"/>
    </row>
    <row r="26" spans="1:6" ht="9.75">
      <c r="A26" s="446" t="s">
        <v>250</v>
      </c>
      <c r="B26" s="452" t="s">
        <v>251</v>
      </c>
      <c r="C26" s="453" t="s">
        <v>252</v>
      </c>
      <c r="D26" s="173"/>
      <c r="E26" s="454">
        <f>D26-D27</f>
        <v>0</v>
      </c>
      <c r="F26" s="455"/>
    </row>
    <row r="27" spans="1:6" ht="9.75">
      <c r="A27" s="446"/>
      <c r="B27" s="452"/>
      <c r="C27" s="453"/>
      <c r="D27" s="173"/>
      <c r="E27" s="454"/>
      <c r="F27" s="455"/>
    </row>
    <row r="28" spans="1:6" ht="9.75">
      <c r="A28" s="446" t="s">
        <v>253</v>
      </c>
      <c r="B28" s="452" t="s">
        <v>254</v>
      </c>
      <c r="C28" s="453" t="s">
        <v>255</v>
      </c>
      <c r="D28" s="173"/>
      <c r="E28" s="454">
        <f>D28-D29</f>
        <v>0</v>
      </c>
      <c r="F28" s="455"/>
    </row>
    <row r="29" spans="1:6" ht="9.75">
      <c r="A29" s="446"/>
      <c r="B29" s="452"/>
      <c r="C29" s="453"/>
      <c r="D29" s="173"/>
      <c r="E29" s="454"/>
      <c r="F29" s="455"/>
    </row>
    <row r="30" spans="1:6" ht="9.75">
      <c r="A30" s="451" t="s">
        <v>256</v>
      </c>
      <c r="B30" s="447" t="s">
        <v>257</v>
      </c>
      <c r="C30" s="448" t="s">
        <v>258</v>
      </c>
      <c r="D30" s="171">
        <f aca="true" t="shared" si="3" ref="D30:F31">SUM(D32+D34+D36+D38+D40+D42+D44+D46+D48)</f>
        <v>167203</v>
      </c>
      <c r="E30" s="449">
        <f t="shared" si="3"/>
        <v>33415</v>
      </c>
      <c r="F30" s="450">
        <f t="shared" si="3"/>
        <v>34866</v>
      </c>
    </row>
    <row r="31" spans="1:6" ht="9.75">
      <c r="A31" s="451"/>
      <c r="B31" s="447"/>
      <c r="C31" s="448"/>
      <c r="D31" s="171">
        <f t="shared" si="3"/>
        <v>133788</v>
      </c>
      <c r="E31" s="449">
        <f t="shared" si="3"/>
        <v>0</v>
      </c>
      <c r="F31" s="450">
        <f t="shared" si="3"/>
        <v>0</v>
      </c>
    </row>
    <row r="32" spans="1:6" ht="9.75">
      <c r="A32" s="446" t="s">
        <v>259</v>
      </c>
      <c r="B32" s="452" t="s">
        <v>260</v>
      </c>
      <c r="C32" s="453" t="s">
        <v>261</v>
      </c>
      <c r="D32" s="173">
        <v>4833</v>
      </c>
      <c r="E32" s="454">
        <f>D32-D33</f>
        <v>4833</v>
      </c>
      <c r="F32" s="455">
        <v>4833</v>
      </c>
    </row>
    <row r="33" spans="1:6" ht="9.75">
      <c r="A33" s="446"/>
      <c r="B33" s="452"/>
      <c r="C33" s="453"/>
      <c r="D33" s="173"/>
      <c r="E33" s="454"/>
      <c r="F33" s="455"/>
    </row>
    <row r="34" spans="1:6" ht="9.75">
      <c r="A34" s="453" t="s">
        <v>262</v>
      </c>
      <c r="B34" s="452" t="s">
        <v>263</v>
      </c>
      <c r="C34" s="453" t="s">
        <v>264</v>
      </c>
      <c r="D34" s="173">
        <v>119649</v>
      </c>
      <c r="E34" s="454">
        <f>D34-D35</f>
        <v>1622</v>
      </c>
      <c r="F34" s="455">
        <v>2918</v>
      </c>
    </row>
    <row r="35" spans="1:6" ht="9.75">
      <c r="A35" s="453"/>
      <c r="B35" s="452"/>
      <c r="C35" s="453"/>
      <c r="D35" s="173">
        <v>118027</v>
      </c>
      <c r="E35" s="454"/>
      <c r="F35" s="455"/>
    </row>
    <row r="36" spans="1:6" ht="9.75">
      <c r="A36" s="453" t="s">
        <v>265</v>
      </c>
      <c r="B36" s="452" t="s">
        <v>266</v>
      </c>
      <c r="C36" s="453" t="s">
        <v>267</v>
      </c>
      <c r="D36" s="173">
        <v>17376</v>
      </c>
      <c r="E36" s="454">
        <f>D36-D37</f>
        <v>1615</v>
      </c>
      <c r="F36" s="455">
        <v>1770</v>
      </c>
    </row>
    <row r="37" spans="1:6" ht="9.75">
      <c r="A37" s="453"/>
      <c r="B37" s="452"/>
      <c r="C37" s="453"/>
      <c r="D37" s="173">
        <v>15761</v>
      </c>
      <c r="E37" s="454"/>
      <c r="F37" s="455"/>
    </row>
    <row r="38" spans="1:6" ht="9.75">
      <c r="A38" s="453" t="s">
        <v>268</v>
      </c>
      <c r="B38" s="452" t="s">
        <v>269</v>
      </c>
      <c r="C38" s="453" t="s">
        <v>270</v>
      </c>
      <c r="D38" s="173"/>
      <c r="E38" s="454">
        <f>D38-D39</f>
        <v>0</v>
      </c>
      <c r="F38" s="455"/>
    </row>
    <row r="39" spans="1:6" ht="9.75">
      <c r="A39" s="453"/>
      <c r="B39" s="452"/>
      <c r="C39" s="453"/>
      <c r="D39" s="173"/>
      <c r="E39" s="454"/>
      <c r="F39" s="455"/>
    </row>
    <row r="40" spans="1:6" ht="9.75">
      <c r="A40" s="453" t="s">
        <v>271</v>
      </c>
      <c r="B40" s="452" t="s">
        <v>272</v>
      </c>
      <c r="C40" s="453" t="s">
        <v>273</v>
      </c>
      <c r="D40" s="173"/>
      <c r="E40" s="454">
        <f>D40-D41</f>
        <v>0</v>
      </c>
      <c r="F40" s="455"/>
    </row>
    <row r="41" spans="1:6" ht="9.75">
      <c r="A41" s="453"/>
      <c r="B41" s="452"/>
      <c r="C41" s="453"/>
      <c r="D41" s="173"/>
      <c r="E41" s="454"/>
      <c r="F41" s="455"/>
    </row>
    <row r="42" spans="1:6" ht="9.75">
      <c r="A42" s="453" t="s">
        <v>274</v>
      </c>
      <c r="B42" s="452" t="s">
        <v>275</v>
      </c>
      <c r="C42" s="453" t="s">
        <v>276</v>
      </c>
      <c r="D42" s="173"/>
      <c r="E42" s="454">
        <f>D42-D43</f>
        <v>0</v>
      </c>
      <c r="F42" s="455"/>
    </row>
    <row r="43" spans="1:6" ht="9.75">
      <c r="A43" s="453"/>
      <c r="B43" s="452"/>
      <c r="C43" s="453"/>
      <c r="D43" s="173"/>
      <c r="E43" s="454"/>
      <c r="F43" s="455"/>
    </row>
    <row r="44" spans="1:6" ht="9.75">
      <c r="A44" s="453" t="s">
        <v>277</v>
      </c>
      <c r="B44" s="452" t="s">
        <v>278</v>
      </c>
      <c r="C44" s="453" t="s">
        <v>279</v>
      </c>
      <c r="D44" s="173">
        <v>25345</v>
      </c>
      <c r="E44" s="454">
        <f>D44-D45</f>
        <v>25345</v>
      </c>
      <c r="F44" s="455">
        <v>25345</v>
      </c>
    </row>
    <row r="45" spans="1:6" ht="9.75">
      <c r="A45" s="453"/>
      <c r="B45" s="452"/>
      <c r="C45" s="453"/>
      <c r="D45" s="173"/>
      <c r="E45" s="454"/>
      <c r="F45" s="455"/>
    </row>
    <row r="46" spans="1:6" ht="9.75">
      <c r="A46" s="453" t="s">
        <v>280</v>
      </c>
      <c r="B46" s="452" t="s">
        <v>281</v>
      </c>
      <c r="C46" s="453" t="s">
        <v>282</v>
      </c>
      <c r="D46" s="173"/>
      <c r="E46" s="454">
        <f>D46-D47</f>
        <v>0</v>
      </c>
      <c r="F46" s="455"/>
    </row>
    <row r="47" spans="1:6" ht="9.75">
      <c r="A47" s="453"/>
      <c r="B47" s="452"/>
      <c r="C47" s="453"/>
      <c r="D47" s="173"/>
      <c r="E47" s="454"/>
      <c r="F47" s="455"/>
    </row>
    <row r="48" spans="1:6" ht="9.75">
      <c r="A48" s="453" t="s">
        <v>283</v>
      </c>
      <c r="B48" s="452" t="s">
        <v>284</v>
      </c>
      <c r="C48" s="453" t="s">
        <v>285</v>
      </c>
      <c r="D48" s="173"/>
      <c r="E48" s="454">
        <f>D48-D49</f>
        <v>0</v>
      </c>
      <c r="F48" s="455"/>
    </row>
    <row r="49" spans="1:6" ht="9.75">
      <c r="A49" s="453"/>
      <c r="B49" s="452"/>
      <c r="C49" s="453"/>
      <c r="D49" s="173"/>
      <c r="E49" s="454"/>
      <c r="F49" s="455"/>
    </row>
    <row r="50" spans="1:6" ht="9.75">
      <c r="A50" s="451" t="s">
        <v>286</v>
      </c>
      <c r="B50" s="447" t="s">
        <v>287</v>
      </c>
      <c r="C50" s="448" t="s">
        <v>288</v>
      </c>
      <c r="D50" s="171">
        <f>SUM(D52+D54+D56+D58+D60+D62+D64+D66+D68+D70+D72)</f>
        <v>0</v>
      </c>
      <c r="E50" s="449">
        <f>SUM(E52+E54+E56+E58+E60+E62+E64+E66+E68+E70+E72)</f>
        <v>0</v>
      </c>
      <c r="F50" s="450">
        <f>SUM(F52+F54+F56+F58+F60+F62+F64+F66+F68+F70+F72)</f>
        <v>0</v>
      </c>
    </row>
    <row r="51" spans="1:6" ht="9.75">
      <c r="A51" s="451"/>
      <c r="B51" s="447"/>
      <c r="C51" s="448"/>
      <c r="D51" s="171">
        <f>SUM(D53+D55+D57+D59+D61+D63+D65++D67+D69+D71+D73)</f>
        <v>0</v>
      </c>
      <c r="E51" s="449">
        <f>SUM(E53+E55+E57+E59+E61+E63+E65+E67+E69+E71+E73)</f>
        <v>0</v>
      </c>
      <c r="F51" s="450">
        <f>SUM(F53+F55+F57+F59+F61+F63+F65+F67+F69+F71+F73)</f>
        <v>0</v>
      </c>
    </row>
    <row r="52" spans="1:6" ht="9.75">
      <c r="A52" s="446" t="s">
        <v>289</v>
      </c>
      <c r="B52" s="452" t="s">
        <v>290</v>
      </c>
      <c r="C52" s="453" t="s">
        <v>291</v>
      </c>
      <c r="D52" s="173"/>
      <c r="E52" s="454">
        <f>D52-D53</f>
        <v>0</v>
      </c>
      <c r="F52" s="455"/>
    </row>
    <row r="53" spans="1:6" ht="9.75">
      <c r="A53" s="446"/>
      <c r="B53" s="452"/>
      <c r="C53" s="453"/>
      <c r="D53" s="173"/>
      <c r="E53" s="454"/>
      <c r="F53" s="455"/>
    </row>
    <row r="54" spans="1:6" ht="12.75" customHeight="1">
      <c r="A54" s="453" t="s">
        <v>262</v>
      </c>
      <c r="B54" s="456" t="s">
        <v>292</v>
      </c>
      <c r="C54" s="453" t="s">
        <v>293</v>
      </c>
      <c r="D54" s="173"/>
      <c r="E54" s="454">
        <f>D54-D55</f>
        <v>0</v>
      </c>
      <c r="F54" s="455"/>
    </row>
    <row r="55" spans="1:6" ht="9.75">
      <c r="A55" s="453"/>
      <c r="B55" s="456"/>
      <c r="C55" s="453"/>
      <c r="D55" s="173"/>
      <c r="E55" s="454"/>
      <c r="F55" s="455"/>
    </row>
    <row r="56" spans="1:6" ht="9.75">
      <c r="A56" s="453" t="s">
        <v>265</v>
      </c>
      <c r="B56" s="452" t="s">
        <v>294</v>
      </c>
      <c r="C56" s="453" t="s">
        <v>295</v>
      </c>
      <c r="D56" s="173"/>
      <c r="E56" s="454">
        <f>D56-D57</f>
        <v>0</v>
      </c>
      <c r="F56" s="455"/>
    </row>
    <row r="57" spans="1:6" ht="9.75">
      <c r="A57" s="453"/>
      <c r="B57" s="452"/>
      <c r="C57" s="453"/>
      <c r="D57" s="173"/>
      <c r="E57" s="454"/>
      <c r="F57" s="455"/>
    </row>
    <row r="58" spans="1:6" ht="9.75">
      <c r="A58" s="453" t="s">
        <v>268</v>
      </c>
      <c r="B58" s="452" t="s">
        <v>296</v>
      </c>
      <c r="C58" s="453" t="s">
        <v>297</v>
      </c>
      <c r="D58" s="173"/>
      <c r="E58" s="454">
        <f>D58-D59</f>
        <v>0</v>
      </c>
      <c r="F58" s="455"/>
    </row>
    <row r="59" spans="1:6" ht="9.75">
      <c r="A59" s="453"/>
      <c r="B59" s="452"/>
      <c r="C59" s="453"/>
      <c r="D59" s="173"/>
      <c r="E59" s="454"/>
      <c r="F59" s="455"/>
    </row>
    <row r="60" spans="1:6" ht="9.75">
      <c r="A60" s="453" t="s">
        <v>271</v>
      </c>
      <c r="B60" s="452" t="s">
        <v>298</v>
      </c>
      <c r="C60" s="453" t="s">
        <v>299</v>
      </c>
      <c r="D60" s="173"/>
      <c r="E60" s="454">
        <f>D60-D61</f>
        <v>0</v>
      </c>
      <c r="F60" s="455"/>
    </row>
    <row r="61" spans="1:6" ht="9.75">
      <c r="A61" s="453"/>
      <c r="B61" s="452"/>
      <c r="C61" s="453"/>
      <c r="D61" s="173"/>
      <c r="E61" s="454"/>
      <c r="F61" s="455"/>
    </row>
    <row r="62" spans="1:6" ht="9.75">
      <c r="A62" s="453" t="s">
        <v>274</v>
      </c>
      <c r="B62" s="452" t="s">
        <v>300</v>
      </c>
      <c r="C62" s="453" t="s">
        <v>301</v>
      </c>
      <c r="D62" s="173"/>
      <c r="E62" s="454">
        <f>D62-D63</f>
        <v>0</v>
      </c>
      <c r="F62" s="455"/>
    </row>
    <row r="63" spans="1:6" ht="9.75">
      <c r="A63" s="453"/>
      <c r="B63" s="452"/>
      <c r="C63" s="453"/>
      <c r="D63" s="173"/>
      <c r="E63" s="454"/>
      <c r="F63" s="455"/>
    </row>
    <row r="64" spans="1:6" ht="9.75">
      <c r="A64" s="453" t="s">
        <v>277</v>
      </c>
      <c r="B64" s="452" t="s">
        <v>302</v>
      </c>
      <c r="C64" s="453" t="s">
        <v>303</v>
      </c>
      <c r="D64" s="173"/>
      <c r="E64" s="454">
        <f>D64-D65</f>
        <v>0</v>
      </c>
      <c r="F64" s="455"/>
    </row>
    <row r="65" spans="1:6" ht="9.75">
      <c r="A65" s="453"/>
      <c r="B65" s="452"/>
      <c r="C65" s="453"/>
      <c r="D65" s="173"/>
      <c r="E65" s="454"/>
      <c r="F65" s="455"/>
    </row>
    <row r="66" spans="1:6" ht="12.75" customHeight="1">
      <c r="A66" s="453" t="s">
        <v>280</v>
      </c>
      <c r="B66" s="456" t="s">
        <v>304</v>
      </c>
      <c r="C66" s="453" t="s">
        <v>305</v>
      </c>
      <c r="D66" s="173"/>
      <c r="E66" s="454">
        <f>D66-D67</f>
        <v>0</v>
      </c>
      <c r="F66" s="455"/>
    </row>
    <row r="67" spans="1:6" ht="9.75">
      <c r="A67" s="453"/>
      <c r="B67" s="456"/>
      <c r="C67" s="453"/>
      <c r="D67" s="173"/>
      <c r="E67" s="454"/>
      <c r="F67" s="455"/>
    </row>
    <row r="68" spans="1:6" ht="12.75" customHeight="1">
      <c r="A68" s="453" t="s">
        <v>283</v>
      </c>
      <c r="B68" s="456" t="s">
        <v>306</v>
      </c>
      <c r="C68" s="453" t="s">
        <v>307</v>
      </c>
      <c r="D68" s="173"/>
      <c r="E68" s="454">
        <f>D68-D69</f>
        <v>0</v>
      </c>
      <c r="F68" s="455"/>
    </row>
    <row r="69" spans="1:6" ht="9.75">
      <c r="A69" s="453"/>
      <c r="B69" s="456"/>
      <c r="C69" s="453"/>
      <c r="D69" s="173"/>
      <c r="E69" s="454"/>
      <c r="F69" s="455"/>
    </row>
    <row r="70" spans="1:6" ht="12.75" customHeight="1">
      <c r="A70" s="453" t="s">
        <v>308</v>
      </c>
      <c r="B70" s="456" t="s">
        <v>309</v>
      </c>
      <c r="C70" s="453" t="s">
        <v>310</v>
      </c>
      <c r="D70" s="173"/>
      <c r="E70" s="454">
        <f>D70-D71</f>
        <v>0</v>
      </c>
      <c r="F70" s="455"/>
    </row>
    <row r="71" spans="1:6" ht="9.75">
      <c r="A71" s="453"/>
      <c r="B71" s="456"/>
      <c r="C71" s="453"/>
      <c r="D71" s="173"/>
      <c r="E71" s="454"/>
      <c r="F71" s="455"/>
    </row>
    <row r="72" spans="1:6" ht="12.75" customHeight="1">
      <c r="A72" s="453" t="s">
        <v>311</v>
      </c>
      <c r="B72" s="456" t="s">
        <v>312</v>
      </c>
      <c r="C72" s="453" t="s">
        <v>313</v>
      </c>
      <c r="D72" s="173"/>
      <c r="E72" s="454">
        <f>D72-D73</f>
        <v>0</v>
      </c>
      <c r="F72" s="455"/>
    </row>
    <row r="73" spans="1:6" ht="9.75">
      <c r="A73" s="453"/>
      <c r="B73" s="456"/>
      <c r="C73" s="453"/>
      <c r="D73" s="173"/>
      <c r="E73" s="454"/>
      <c r="F73" s="455"/>
    </row>
    <row r="74" spans="1:6" ht="9.75">
      <c r="A74" s="451" t="s">
        <v>314</v>
      </c>
      <c r="B74" s="447" t="s">
        <v>315</v>
      </c>
      <c r="C74" s="448" t="s">
        <v>316</v>
      </c>
      <c r="D74" s="171">
        <f>D76+D90+D114++D140+D150</f>
        <v>48662</v>
      </c>
      <c r="E74" s="449">
        <f>E76+E90+E114++E140+E150</f>
        <v>42685</v>
      </c>
      <c r="F74" s="450">
        <f>F76+F90+F114++F140+F150</f>
        <v>43887</v>
      </c>
    </row>
    <row r="75" spans="1:6" ht="9.75">
      <c r="A75" s="451"/>
      <c r="B75" s="447"/>
      <c r="C75" s="448"/>
      <c r="D75" s="171">
        <f>D77+D91+D115+D141+D151</f>
        <v>5977</v>
      </c>
      <c r="E75" s="449">
        <f>E77+E91+E115++E141+E151</f>
        <v>0</v>
      </c>
      <c r="F75" s="450">
        <f>F77+F91+F115++F141+F151</f>
        <v>0</v>
      </c>
    </row>
    <row r="76" spans="1:6" ht="9.75">
      <c r="A76" s="451" t="s">
        <v>317</v>
      </c>
      <c r="B76" s="447" t="s">
        <v>318</v>
      </c>
      <c r="C76" s="448" t="s">
        <v>319</v>
      </c>
      <c r="D76" s="171">
        <f aca="true" t="shared" si="4" ref="D76:F77">SUM(D78+D80+D82+D84+D86+D88)</f>
        <v>587</v>
      </c>
      <c r="E76" s="449">
        <f t="shared" si="4"/>
        <v>587</v>
      </c>
      <c r="F76" s="450">
        <f t="shared" si="4"/>
        <v>587</v>
      </c>
    </row>
    <row r="77" spans="1:6" ht="9.75">
      <c r="A77" s="451"/>
      <c r="B77" s="447"/>
      <c r="C77" s="448"/>
      <c r="D77" s="171">
        <f t="shared" si="4"/>
        <v>0</v>
      </c>
      <c r="E77" s="449">
        <f t="shared" si="4"/>
        <v>0</v>
      </c>
      <c r="F77" s="450">
        <f t="shared" si="4"/>
        <v>0</v>
      </c>
    </row>
    <row r="78" spans="1:6" ht="9.75">
      <c r="A78" s="446" t="s">
        <v>320</v>
      </c>
      <c r="B78" s="452" t="s">
        <v>321</v>
      </c>
      <c r="C78" s="453" t="s">
        <v>322</v>
      </c>
      <c r="D78" s="173"/>
      <c r="E78" s="454">
        <f>D78-D79</f>
        <v>0</v>
      </c>
      <c r="F78" s="455"/>
    </row>
    <row r="79" spans="1:6" ht="9.75">
      <c r="A79" s="446"/>
      <c r="B79" s="452"/>
      <c r="C79" s="453"/>
      <c r="D79" s="173"/>
      <c r="E79" s="454"/>
      <c r="F79" s="455"/>
    </row>
    <row r="80" spans="1:6" ht="9.75">
      <c r="A80" s="453" t="s">
        <v>262</v>
      </c>
      <c r="B80" s="452" t="s">
        <v>323</v>
      </c>
      <c r="C80" s="453" t="s">
        <v>324</v>
      </c>
      <c r="D80" s="173"/>
      <c r="E80" s="454">
        <f>D80-D81</f>
        <v>0</v>
      </c>
      <c r="F80" s="455"/>
    </row>
    <row r="81" spans="1:6" ht="9.75">
      <c r="A81" s="453"/>
      <c r="B81" s="452"/>
      <c r="C81" s="453"/>
      <c r="D81" s="173"/>
      <c r="E81" s="454"/>
      <c r="F81" s="455"/>
    </row>
    <row r="82" spans="1:6" ht="9.75">
      <c r="A82" s="453" t="s">
        <v>265</v>
      </c>
      <c r="B82" s="452" t="s">
        <v>325</v>
      </c>
      <c r="C82" s="453" t="s">
        <v>326</v>
      </c>
      <c r="D82" s="173"/>
      <c r="E82" s="454">
        <f>D82-D83</f>
        <v>0</v>
      </c>
      <c r="F82" s="455"/>
    </row>
    <row r="83" spans="1:6" ht="9.75">
      <c r="A83" s="453"/>
      <c r="B83" s="452"/>
      <c r="C83" s="453"/>
      <c r="D83" s="173"/>
      <c r="E83" s="454"/>
      <c r="F83" s="455"/>
    </row>
    <row r="84" spans="1:6" ht="9.75">
      <c r="A84" s="453" t="s">
        <v>268</v>
      </c>
      <c r="B84" s="452" t="s">
        <v>327</v>
      </c>
      <c r="C84" s="453" t="s">
        <v>328</v>
      </c>
      <c r="D84" s="173"/>
      <c r="E84" s="454">
        <f>D84-D85</f>
        <v>0</v>
      </c>
      <c r="F84" s="455"/>
    </row>
    <row r="85" spans="1:6" ht="9.75">
      <c r="A85" s="453"/>
      <c r="B85" s="452"/>
      <c r="C85" s="453"/>
      <c r="D85" s="173"/>
      <c r="E85" s="454"/>
      <c r="F85" s="455"/>
    </row>
    <row r="86" spans="1:6" ht="9.75">
      <c r="A86" s="453" t="s">
        <v>271</v>
      </c>
      <c r="B86" s="452" t="s">
        <v>329</v>
      </c>
      <c r="C86" s="453" t="s">
        <v>330</v>
      </c>
      <c r="D86" s="173">
        <v>587</v>
      </c>
      <c r="E86" s="454">
        <f>D86-D87</f>
        <v>587</v>
      </c>
      <c r="F86" s="455">
        <v>587</v>
      </c>
    </row>
    <row r="87" spans="1:6" ht="9.75">
      <c r="A87" s="453"/>
      <c r="B87" s="452"/>
      <c r="C87" s="453"/>
      <c r="D87" s="173"/>
      <c r="E87" s="454"/>
      <c r="F87" s="455"/>
    </row>
    <row r="88" spans="1:6" ht="9.75">
      <c r="A88" s="453" t="s">
        <v>274</v>
      </c>
      <c r="B88" s="452" t="s">
        <v>331</v>
      </c>
      <c r="C88" s="453" t="s">
        <v>332</v>
      </c>
      <c r="D88" s="173"/>
      <c r="E88" s="454">
        <f>D88-D89</f>
        <v>0</v>
      </c>
      <c r="F88" s="455"/>
    </row>
    <row r="89" spans="1:6" ht="9.75">
      <c r="A89" s="453"/>
      <c r="B89" s="452"/>
      <c r="C89" s="453"/>
      <c r="D89" s="173"/>
      <c r="E89" s="454"/>
      <c r="F89" s="455"/>
    </row>
    <row r="90" spans="1:6" ht="9.75">
      <c r="A90" s="451" t="s">
        <v>333</v>
      </c>
      <c r="B90" s="447" t="s">
        <v>334</v>
      </c>
      <c r="C90" s="448" t="s">
        <v>335</v>
      </c>
      <c r="D90" s="171">
        <f aca="true" t="shared" si="5" ref="D90:F91">SUM(D92+D100+D102+D104+D106+D108+D110+D112)</f>
        <v>0</v>
      </c>
      <c r="E90" s="449">
        <f t="shared" si="5"/>
        <v>0</v>
      </c>
      <c r="F90" s="450">
        <f t="shared" si="5"/>
        <v>0</v>
      </c>
    </row>
    <row r="91" spans="1:6" ht="9.75">
      <c r="A91" s="451"/>
      <c r="B91" s="447"/>
      <c r="C91" s="448"/>
      <c r="D91" s="171">
        <f t="shared" si="5"/>
        <v>0</v>
      </c>
      <c r="E91" s="449">
        <f t="shared" si="5"/>
        <v>0</v>
      </c>
      <c r="F91" s="450">
        <f t="shared" si="5"/>
        <v>0</v>
      </c>
    </row>
    <row r="92" spans="1:6" ht="9.75">
      <c r="A92" s="451" t="s">
        <v>336</v>
      </c>
      <c r="B92" s="447" t="s">
        <v>337</v>
      </c>
      <c r="C92" s="448" t="s">
        <v>338</v>
      </c>
      <c r="D92" s="171">
        <f aca="true" t="shared" si="6" ref="D92:F93">SUM(D94+D96+D98)</f>
        <v>0</v>
      </c>
      <c r="E92" s="449">
        <f t="shared" si="6"/>
        <v>0</v>
      </c>
      <c r="F92" s="450">
        <f t="shared" si="6"/>
        <v>0</v>
      </c>
    </row>
    <row r="93" spans="1:6" ht="9.75">
      <c r="A93" s="451"/>
      <c r="B93" s="447"/>
      <c r="C93" s="448"/>
      <c r="D93" s="171">
        <f t="shared" si="6"/>
        <v>0</v>
      </c>
      <c r="E93" s="449">
        <f t="shared" si="6"/>
        <v>0</v>
      </c>
      <c r="F93" s="450">
        <f t="shared" si="6"/>
        <v>0</v>
      </c>
    </row>
    <row r="94" spans="1:6" ht="12.75" customHeight="1">
      <c r="A94" s="453" t="s">
        <v>339</v>
      </c>
      <c r="B94" s="456" t="s">
        <v>340</v>
      </c>
      <c r="C94" s="453" t="s">
        <v>341</v>
      </c>
      <c r="D94" s="173"/>
      <c r="E94" s="454">
        <f>D94-D95</f>
        <v>0</v>
      </c>
      <c r="F94" s="455"/>
    </row>
    <row r="95" spans="1:6" ht="9.75">
      <c r="A95" s="453"/>
      <c r="B95" s="456"/>
      <c r="C95" s="453"/>
      <c r="D95" s="173"/>
      <c r="E95" s="454"/>
      <c r="F95" s="455"/>
    </row>
    <row r="96" spans="1:6" ht="12.75" customHeight="1">
      <c r="A96" s="453" t="s">
        <v>342</v>
      </c>
      <c r="B96" s="456" t="s">
        <v>343</v>
      </c>
      <c r="C96" s="453" t="s">
        <v>344</v>
      </c>
      <c r="D96" s="173"/>
      <c r="E96" s="454">
        <f>D96-D97</f>
        <v>0</v>
      </c>
      <c r="F96" s="455"/>
    </row>
    <row r="97" spans="1:6" ht="9.75">
      <c r="A97" s="453"/>
      <c r="B97" s="456"/>
      <c r="C97" s="453"/>
      <c r="D97" s="173"/>
      <c r="E97" s="454"/>
      <c r="F97" s="455"/>
    </row>
    <row r="98" spans="1:6" ht="12.75" customHeight="1">
      <c r="A98" s="453" t="s">
        <v>345</v>
      </c>
      <c r="B98" s="456" t="s">
        <v>346</v>
      </c>
      <c r="C98" s="453" t="s">
        <v>347</v>
      </c>
      <c r="D98" s="173"/>
      <c r="E98" s="454">
        <f>D98-D99</f>
        <v>0</v>
      </c>
      <c r="F98" s="455"/>
    </row>
    <row r="99" spans="1:6" ht="9.75">
      <c r="A99" s="453"/>
      <c r="B99" s="456"/>
      <c r="C99" s="453"/>
      <c r="D99" s="173"/>
      <c r="E99" s="454"/>
      <c r="F99" s="455"/>
    </row>
    <row r="100" spans="1:6" ht="12.75" customHeight="1">
      <c r="A100" s="453" t="s">
        <v>262</v>
      </c>
      <c r="B100" s="456" t="s">
        <v>348</v>
      </c>
      <c r="C100" s="453" t="s">
        <v>349</v>
      </c>
      <c r="D100" s="173"/>
      <c r="E100" s="454">
        <f>D100-D101</f>
        <v>0</v>
      </c>
      <c r="F100" s="455"/>
    </row>
    <row r="101" spans="1:6" ht="9.75">
      <c r="A101" s="453"/>
      <c r="B101" s="456"/>
      <c r="C101" s="453"/>
      <c r="D101" s="173"/>
      <c r="E101" s="454"/>
      <c r="F101" s="455"/>
    </row>
    <row r="102" spans="1:6" ht="12.75" customHeight="1">
      <c r="A102" s="453" t="s">
        <v>265</v>
      </c>
      <c r="B102" s="456" t="s">
        <v>350</v>
      </c>
      <c r="C102" s="453" t="s">
        <v>351</v>
      </c>
      <c r="D102" s="173"/>
      <c r="E102" s="454">
        <f>D102-D103</f>
        <v>0</v>
      </c>
      <c r="F102" s="455"/>
    </row>
    <row r="103" spans="1:6" ht="9.75">
      <c r="A103" s="453"/>
      <c r="B103" s="456"/>
      <c r="C103" s="453"/>
      <c r="D103" s="173"/>
      <c r="E103" s="454"/>
      <c r="F103" s="455"/>
    </row>
    <row r="104" spans="1:6" ht="12.75" customHeight="1">
      <c r="A104" s="453" t="s">
        <v>268</v>
      </c>
      <c r="B104" s="456" t="s">
        <v>352</v>
      </c>
      <c r="C104" s="453" t="s">
        <v>353</v>
      </c>
      <c r="D104" s="173"/>
      <c r="E104" s="454">
        <f>D104-D105</f>
        <v>0</v>
      </c>
      <c r="F104" s="455"/>
    </row>
    <row r="105" spans="1:6" ht="9.75">
      <c r="A105" s="453"/>
      <c r="B105" s="456"/>
      <c r="C105" s="453"/>
      <c r="D105" s="173"/>
      <c r="E105" s="454"/>
      <c r="F105" s="455"/>
    </row>
    <row r="106" spans="1:6" ht="9.75">
      <c r="A106" s="453" t="s">
        <v>271</v>
      </c>
      <c r="B106" s="452" t="s">
        <v>354</v>
      </c>
      <c r="C106" s="453" t="s">
        <v>355</v>
      </c>
      <c r="D106" s="173"/>
      <c r="E106" s="454">
        <f>D106-D107</f>
        <v>0</v>
      </c>
      <c r="F106" s="455"/>
    </row>
    <row r="107" spans="1:6" ht="9.75">
      <c r="A107" s="453"/>
      <c r="B107" s="452"/>
      <c r="C107" s="453"/>
      <c r="D107" s="173"/>
      <c r="E107" s="454"/>
      <c r="F107" s="455"/>
    </row>
    <row r="108" spans="1:6" ht="9.75">
      <c r="A108" s="453" t="s">
        <v>274</v>
      </c>
      <c r="B108" s="452" t="s">
        <v>356</v>
      </c>
      <c r="C108" s="453" t="s">
        <v>357</v>
      </c>
      <c r="D108" s="173"/>
      <c r="E108" s="454">
        <f>D108-D109</f>
        <v>0</v>
      </c>
      <c r="F108" s="455"/>
    </row>
    <row r="109" spans="1:6" ht="9.75">
      <c r="A109" s="453"/>
      <c r="B109" s="452"/>
      <c r="C109" s="453"/>
      <c r="D109" s="173"/>
      <c r="E109" s="454"/>
      <c r="F109" s="455"/>
    </row>
    <row r="110" spans="1:6" ht="9.75">
      <c r="A110" s="453" t="s">
        <v>277</v>
      </c>
      <c r="B110" s="452" t="s">
        <v>358</v>
      </c>
      <c r="C110" s="453" t="s">
        <v>359</v>
      </c>
      <c r="D110" s="173"/>
      <c r="E110" s="454">
        <f>D110-D111</f>
        <v>0</v>
      </c>
      <c r="F110" s="455"/>
    </row>
    <row r="111" spans="1:6" ht="9.75">
      <c r="A111" s="453"/>
      <c r="B111" s="452"/>
      <c r="C111" s="453"/>
      <c r="D111" s="173"/>
      <c r="E111" s="454"/>
      <c r="F111" s="455"/>
    </row>
    <row r="112" spans="1:6" ht="9.75">
      <c r="A112" s="453" t="s">
        <v>280</v>
      </c>
      <c r="B112" s="452" t="s">
        <v>360</v>
      </c>
      <c r="C112" s="453" t="s">
        <v>361</v>
      </c>
      <c r="D112" s="173"/>
      <c r="E112" s="454">
        <f>D112-D113</f>
        <v>0</v>
      </c>
      <c r="F112" s="455"/>
    </row>
    <row r="113" spans="1:6" ht="9.75">
      <c r="A113" s="453"/>
      <c r="B113" s="452"/>
      <c r="C113" s="453"/>
      <c r="D113" s="173"/>
      <c r="E113" s="454"/>
      <c r="F113" s="455"/>
    </row>
    <row r="114" spans="1:6" ht="9.75">
      <c r="A114" s="451" t="s">
        <v>362</v>
      </c>
      <c r="B114" s="447" t="s">
        <v>363</v>
      </c>
      <c r="C114" s="448" t="s">
        <v>364</v>
      </c>
      <c r="D114" s="171">
        <f aca="true" t="shared" si="7" ref="D114:F115">SUM(D116+D124+D126+D128+D130+D132+D134+D136+D138)</f>
        <v>12378</v>
      </c>
      <c r="E114" s="449">
        <f t="shared" si="7"/>
        <v>6401</v>
      </c>
      <c r="F114" s="450">
        <f t="shared" si="7"/>
        <v>13147</v>
      </c>
    </row>
    <row r="115" spans="1:6" ht="9.75">
      <c r="A115" s="451"/>
      <c r="B115" s="447"/>
      <c r="C115" s="448"/>
      <c r="D115" s="171">
        <f t="shared" si="7"/>
        <v>5977</v>
      </c>
      <c r="E115" s="449">
        <f t="shared" si="7"/>
        <v>0</v>
      </c>
      <c r="F115" s="450">
        <f t="shared" si="7"/>
        <v>0</v>
      </c>
    </row>
    <row r="116" spans="1:6" ht="9.75">
      <c r="A116" s="451" t="s">
        <v>365</v>
      </c>
      <c r="B116" s="447" t="s">
        <v>366</v>
      </c>
      <c r="C116" s="448" t="s">
        <v>367</v>
      </c>
      <c r="D116" s="171">
        <f aca="true" t="shared" si="8" ref="D116:F117">SUM(D118+D120+D122)</f>
        <v>12378</v>
      </c>
      <c r="E116" s="449">
        <f t="shared" si="8"/>
        <v>6401</v>
      </c>
      <c r="F116" s="450">
        <f t="shared" si="8"/>
        <v>13147</v>
      </c>
    </row>
    <row r="117" spans="1:6" ht="9.75">
      <c r="A117" s="451"/>
      <c r="B117" s="447"/>
      <c r="C117" s="448"/>
      <c r="D117" s="171">
        <f t="shared" si="8"/>
        <v>5977</v>
      </c>
      <c r="E117" s="449">
        <f t="shared" si="8"/>
        <v>0</v>
      </c>
      <c r="F117" s="450">
        <f t="shared" si="8"/>
        <v>0</v>
      </c>
    </row>
    <row r="118" spans="1:6" ht="12.75" customHeight="1">
      <c r="A118" s="453" t="s">
        <v>339</v>
      </c>
      <c r="B118" s="456" t="s">
        <v>340</v>
      </c>
      <c r="C118" s="453" t="s">
        <v>368</v>
      </c>
      <c r="D118" s="173"/>
      <c r="E118" s="454">
        <f>D118-D119</f>
        <v>0</v>
      </c>
      <c r="F118" s="455"/>
    </row>
    <row r="119" spans="1:6" ht="9.75">
      <c r="A119" s="453"/>
      <c r="B119" s="456"/>
      <c r="C119" s="453"/>
      <c r="D119" s="173"/>
      <c r="E119" s="454"/>
      <c r="F119" s="455"/>
    </row>
    <row r="120" spans="1:6" ht="12.75" customHeight="1">
      <c r="A120" s="453" t="s">
        <v>342</v>
      </c>
      <c r="B120" s="456" t="s">
        <v>343</v>
      </c>
      <c r="C120" s="453" t="s">
        <v>369</v>
      </c>
      <c r="D120" s="173"/>
      <c r="E120" s="454">
        <f>D120-D121</f>
        <v>0</v>
      </c>
      <c r="F120" s="455"/>
    </row>
    <row r="121" spans="1:6" ht="9.75">
      <c r="A121" s="453"/>
      <c r="B121" s="456"/>
      <c r="C121" s="453"/>
      <c r="D121" s="173"/>
      <c r="E121" s="454"/>
      <c r="F121" s="455"/>
    </row>
    <row r="122" spans="1:6" ht="12.75" customHeight="1">
      <c r="A122" s="453" t="s">
        <v>345</v>
      </c>
      <c r="B122" s="456" t="s">
        <v>346</v>
      </c>
      <c r="C122" s="453" t="s">
        <v>370</v>
      </c>
      <c r="D122" s="173">
        <v>12378</v>
      </c>
      <c r="E122" s="454">
        <f>D122-D123</f>
        <v>6401</v>
      </c>
      <c r="F122" s="455">
        <v>13147</v>
      </c>
    </row>
    <row r="123" spans="1:6" ht="9.75">
      <c r="A123" s="453"/>
      <c r="B123" s="456"/>
      <c r="C123" s="453"/>
      <c r="D123" s="173">
        <v>5977</v>
      </c>
      <c r="E123" s="454"/>
      <c r="F123" s="455"/>
    </row>
    <row r="124" spans="1:6" ht="12.75" customHeight="1">
      <c r="A124" s="453" t="s">
        <v>262</v>
      </c>
      <c r="B124" s="456" t="s">
        <v>348</v>
      </c>
      <c r="C124" s="453" t="s">
        <v>371</v>
      </c>
      <c r="D124" s="173"/>
      <c r="E124" s="454">
        <f>D124-D125</f>
        <v>0</v>
      </c>
      <c r="F124" s="455"/>
    </row>
    <row r="125" spans="1:6" ht="9.75">
      <c r="A125" s="453"/>
      <c r="B125" s="456"/>
      <c r="C125" s="453"/>
      <c r="D125" s="173"/>
      <c r="E125" s="454"/>
      <c r="F125" s="455"/>
    </row>
    <row r="126" spans="1:6" ht="12.75" customHeight="1">
      <c r="A126" s="453" t="s">
        <v>265</v>
      </c>
      <c r="B126" s="456" t="s">
        <v>350</v>
      </c>
      <c r="C126" s="453" t="s">
        <v>372</v>
      </c>
      <c r="D126" s="173"/>
      <c r="E126" s="454">
        <f>D126-D127</f>
        <v>0</v>
      </c>
      <c r="F126" s="455"/>
    </row>
    <row r="127" spans="1:6" ht="9.75">
      <c r="A127" s="453"/>
      <c r="B127" s="456"/>
      <c r="C127" s="453"/>
      <c r="D127" s="173"/>
      <c r="E127" s="454"/>
      <c r="F127" s="455"/>
    </row>
    <row r="128" spans="1:6" ht="12.75" customHeight="1">
      <c r="A128" s="453" t="s">
        <v>268</v>
      </c>
      <c r="B128" s="456" t="s">
        <v>352</v>
      </c>
      <c r="C128" s="453" t="s">
        <v>373</v>
      </c>
      <c r="D128" s="173"/>
      <c r="E128" s="454">
        <f>D128-D129</f>
        <v>0</v>
      </c>
      <c r="F128" s="455"/>
    </row>
    <row r="129" spans="1:6" ht="9.75">
      <c r="A129" s="453"/>
      <c r="B129" s="456"/>
      <c r="C129" s="453"/>
      <c r="D129" s="173"/>
      <c r="E129" s="454"/>
      <c r="F129" s="455"/>
    </row>
    <row r="130" spans="1:6" ht="9.75">
      <c r="A130" s="453" t="s">
        <v>271</v>
      </c>
      <c r="B130" s="452" t="s">
        <v>354</v>
      </c>
      <c r="C130" s="453" t="s">
        <v>374</v>
      </c>
      <c r="D130" s="173"/>
      <c r="E130" s="454">
        <f>D130-D131</f>
        <v>0</v>
      </c>
      <c r="F130" s="455"/>
    </row>
    <row r="131" spans="1:6" ht="9.75">
      <c r="A131" s="453"/>
      <c r="B131" s="452"/>
      <c r="C131" s="453"/>
      <c r="D131" s="173"/>
      <c r="E131" s="454"/>
      <c r="F131" s="455"/>
    </row>
    <row r="132" spans="1:6" ht="9.75">
      <c r="A132" s="453" t="s">
        <v>274</v>
      </c>
      <c r="B132" s="452" t="s">
        <v>375</v>
      </c>
      <c r="C132" s="453" t="s">
        <v>376</v>
      </c>
      <c r="D132" s="173"/>
      <c r="E132" s="454">
        <f>D132-D133</f>
        <v>0</v>
      </c>
      <c r="F132" s="455"/>
    </row>
    <row r="133" spans="1:6" ht="9.75">
      <c r="A133" s="453"/>
      <c r="B133" s="452"/>
      <c r="C133" s="453"/>
      <c r="D133" s="173"/>
      <c r="E133" s="454"/>
      <c r="F133" s="455"/>
    </row>
    <row r="134" spans="1:6" ht="9.75">
      <c r="A134" s="453" t="s">
        <v>277</v>
      </c>
      <c r="B134" s="452" t="s">
        <v>377</v>
      </c>
      <c r="C134" s="453" t="s">
        <v>378</v>
      </c>
      <c r="D134" s="173"/>
      <c r="E134" s="454">
        <f>D134-D135</f>
        <v>0</v>
      </c>
      <c r="F134" s="455"/>
    </row>
    <row r="135" spans="1:6" ht="9.75">
      <c r="A135" s="453"/>
      <c r="B135" s="452"/>
      <c r="C135" s="453"/>
      <c r="D135" s="173"/>
      <c r="E135" s="454"/>
      <c r="F135" s="455"/>
    </row>
    <row r="136" spans="1:6" ht="12.75" customHeight="1">
      <c r="A136" s="453" t="s">
        <v>280</v>
      </c>
      <c r="B136" s="456" t="s">
        <v>356</v>
      </c>
      <c r="C136" s="453" t="s">
        <v>379</v>
      </c>
      <c r="D136" s="173"/>
      <c r="E136" s="454">
        <f>D136-D137</f>
        <v>0</v>
      </c>
      <c r="F136" s="455"/>
    </row>
    <row r="137" spans="1:6" ht="9.75">
      <c r="A137" s="453"/>
      <c r="B137" s="456"/>
      <c r="C137" s="453"/>
      <c r="D137" s="173"/>
      <c r="E137" s="454"/>
      <c r="F137" s="455"/>
    </row>
    <row r="138" spans="1:6" ht="9.75">
      <c r="A138" s="453" t="s">
        <v>283</v>
      </c>
      <c r="B138" s="452" t="s">
        <v>358</v>
      </c>
      <c r="C138" s="453" t="s">
        <v>380</v>
      </c>
      <c r="D138" s="173"/>
      <c r="E138" s="454">
        <f>D138-D139</f>
        <v>0</v>
      </c>
      <c r="F138" s="455"/>
    </row>
    <row r="139" spans="1:6" ht="9.75">
      <c r="A139" s="453"/>
      <c r="B139" s="452"/>
      <c r="C139" s="453"/>
      <c r="D139" s="173"/>
      <c r="E139" s="454"/>
      <c r="F139" s="455"/>
    </row>
    <row r="140" spans="1:6" ht="9.75">
      <c r="A140" s="451" t="s">
        <v>381</v>
      </c>
      <c r="B140" s="447" t="s">
        <v>382</v>
      </c>
      <c r="C140" s="448" t="s">
        <v>383</v>
      </c>
      <c r="D140" s="171">
        <f aca="true" t="shared" si="9" ref="D140:F141">SUM(D142+D144+D146+D148)</f>
        <v>0</v>
      </c>
      <c r="E140" s="449">
        <f t="shared" si="9"/>
        <v>0</v>
      </c>
      <c r="F140" s="450">
        <f t="shared" si="9"/>
        <v>0</v>
      </c>
    </row>
    <row r="141" spans="1:6" ht="9.75">
      <c r="A141" s="451"/>
      <c r="B141" s="447"/>
      <c r="C141" s="448"/>
      <c r="D141" s="171">
        <f t="shared" si="9"/>
        <v>0</v>
      </c>
      <c r="E141" s="449">
        <f t="shared" si="9"/>
        <v>0</v>
      </c>
      <c r="F141" s="450">
        <f t="shared" si="9"/>
        <v>0</v>
      </c>
    </row>
    <row r="142" spans="1:6" ht="12.75" customHeight="1">
      <c r="A142" s="453" t="s">
        <v>384</v>
      </c>
      <c r="B142" s="456" t="s">
        <v>385</v>
      </c>
      <c r="C142" s="453" t="s">
        <v>386</v>
      </c>
      <c r="D142" s="173"/>
      <c r="E142" s="454">
        <f>D142-D143</f>
        <v>0</v>
      </c>
      <c r="F142" s="455"/>
    </row>
    <row r="143" spans="1:6" ht="9.75">
      <c r="A143" s="453"/>
      <c r="B143" s="456"/>
      <c r="C143" s="453"/>
      <c r="D143" s="173"/>
      <c r="E143" s="454"/>
      <c r="F143" s="455"/>
    </row>
    <row r="144" spans="1:6" ht="12.75" customHeight="1">
      <c r="A144" s="453" t="s">
        <v>262</v>
      </c>
      <c r="B144" s="456" t="s">
        <v>387</v>
      </c>
      <c r="C144" s="453" t="s">
        <v>388</v>
      </c>
      <c r="D144" s="173"/>
      <c r="E144" s="454">
        <f>D144-D145</f>
        <v>0</v>
      </c>
      <c r="F144" s="455"/>
    </row>
    <row r="145" spans="1:6" ht="9.75">
      <c r="A145" s="453"/>
      <c r="B145" s="456"/>
      <c r="C145" s="453"/>
      <c r="D145" s="173"/>
      <c r="E145" s="454"/>
      <c r="F145" s="455"/>
    </row>
    <row r="146" spans="1:6" ht="12.75" customHeight="1">
      <c r="A146" s="453" t="s">
        <v>265</v>
      </c>
      <c r="B146" s="456" t="s">
        <v>389</v>
      </c>
      <c r="C146" s="453" t="s">
        <v>390</v>
      </c>
      <c r="D146" s="173"/>
      <c r="E146" s="454">
        <f>D146-D147</f>
        <v>0</v>
      </c>
      <c r="F146" s="455"/>
    </row>
    <row r="147" spans="1:6" ht="9.75">
      <c r="A147" s="453"/>
      <c r="B147" s="456"/>
      <c r="C147" s="453"/>
      <c r="D147" s="173"/>
      <c r="E147" s="454"/>
      <c r="F147" s="455"/>
    </row>
    <row r="148" spans="1:6" ht="12.75" customHeight="1">
      <c r="A148" s="453" t="s">
        <v>268</v>
      </c>
      <c r="B148" s="456" t="s">
        <v>391</v>
      </c>
      <c r="C148" s="453" t="s">
        <v>392</v>
      </c>
      <c r="D148" s="173"/>
      <c r="E148" s="454">
        <f>D148-D149</f>
        <v>0</v>
      </c>
      <c r="F148" s="455"/>
    </row>
    <row r="149" spans="1:6" ht="9.75">
      <c r="A149" s="453"/>
      <c r="B149" s="456"/>
      <c r="C149" s="453"/>
      <c r="D149" s="173"/>
      <c r="E149" s="454"/>
      <c r="F149" s="455"/>
    </row>
    <row r="150" spans="1:6" ht="9.75">
      <c r="A150" s="451" t="s">
        <v>393</v>
      </c>
      <c r="B150" s="447" t="s">
        <v>394</v>
      </c>
      <c r="C150" s="448" t="s">
        <v>395</v>
      </c>
      <c r="D150" s="171">
        <f aca="true" t="shared" si="10" ref="D150:F151">SUM(D152+D154)</f>
        <v>35697</v>
      </c>
      <c r="E150" s="449">
        <f t="shared" si="10"/>
        <v>35697</v>
      </c>
      <c r="F150" s="450">
        <f t="shared" si="10"/>
        <v>30153</v>
      </c>
    </row>
    <row r="151" spans="1:6" ht="9.75">
      <c r="A151" s="451"/>
      <c r="B151" s="447"/>
      <c r="C151" s="448"/>
      <c r="D151" s="171">
        <f t="shared" si="10"/>
        <v>0</v>
      </c>
      <c r="E151" s="449">
        <f t="shared" si="10"/>
        <v>0</v>
      </c>
      <c r="F151" s="450">
        <f t="shared" si="10"/>
        <v>0</v>
      </c>
    </row>
    <row r="152" spans="1:6" ht="9.75">
      <c r="A152" s="446" t="s">
        <v>396</v>
      </c>
      <c r="B152" s="452" t="s">
        <v>397</v>
      </c>
      <c r="C152" s="453" t="s">
        <v>398</v>
      </c>
      <c r="D152" s="173">
        <v>1625</v>
      </c>
      <c r="E152" s="454">
        <f>D152-D153</f>
        <v>1625</v>
      </c>
      <c r="F152" s="455">
        <v>1987</v>
      </c>
    </row>
    <row r="153" spans="1:6" ht="9.75">
      <c r="A153" s="446"/>
      <c r="B153" s="452"/>
      <c r="C153" s="453"/>
      <c r="D153" s="173"/>
      <c r="E153" s="454"/>
      <c r="F153" s="455"/>
    </row>
    <row r="154" spans="1:6" ht="9.75">
      <c r="A154" s="453" t="s">
        <v>262</v>
      </c>
      <c r="B154" s="452" t="s">
        <v>399</v>
      </c>
      <c r="C154" s="453" t="s">
        <v>400</v>
      </c>
      <c r="D154" s="173">
        <v>34072</v>
      </c>
      <c r="E154" s="454">
        <f>D154-D155</f>
        <v>34072</v>
      </c>
      <c r="F154" s="455">
        <v>28166</v>
      </c>
    </row>
    <row r="155" spans="1:6" ht="9.75">
      <c r="A155" s="453"/>
      <c r="B155" s="452"/>
      <c r="C155" s="453"/>
      <c r="D155" s="173"/>
      <c r="E155" s="454"/>
      <c r="F155" s="455"/>
    </row>
    <row r="156" spans="1:6" ht="9.75">
      <c r="A156" s="451" t="s">
        <v>401</v>
      </c>
      <c r="B156" s="447" t="s">
        <v>402</v>
      </c>
      <c r="C156" s="448" t="s">
        <v>403</v>
      </c>
      <c r="D156" s="171">
        <f aca="true" t="shared" si="11" ref="D156:F157">SUM(D158+D160+D162+D164)</f>
        <v>154</v>
      </c>
      <c r="E156" s="449">
        <f t="shared" si="11"/>
        <v>154</v>
      </c>
      <c r="F156" s="450">
        <f t="shared" si="11"/>
        <v>149</v>
      </c>
    </row>
    <row r="157" spans="1:6" ht="9.75">
      <c r="A157" s="451"/>
      <c r="B157" s="447"/>
      <c r="C157" s="448"/>
      <c r="D157" s="171">
        <f t="shared" si="11"/>
        <v>0</v>
      </c>
      <c r="E157" s="449">
        <f t="shared" si="11"/>
        <v>0</v>
      </c>
      <c r="F157" s="450">
        <f t="shared" si="11"/>
        <v>0</v>
      </c>
    </row>
    <row r="158" spans="1:6" ht="9.75">
      <c r="A158" s="446" t="s">
        <v>404</v>
      </c>
      <c r="B158" s="452" t="s">
        <v>405</v>
      </c>
      <c r="C158" s="453" t="s">
        <v>406</v>
      </c>
      <c r="D158" s="173"/>
      <c r="E158" s="454">
        <f>D158-D159</f>
        <v>0</v>
      </c>
      <c r="F158" s="455"/>
    </row>
    <row r="159" spans="1:6" ht="9.75">
      <c r="A159" s="446"/>
      <c r="B159" s="452"/>
      <c r="C159" s="453"/>
      <c r="D159" s="173"/>
      <c r="E159" s="454"/>
      <c r="F159" s="455"/>
    </row>
    <row r="160" spans="1:6" ht="9.75">
      <c r="A160" s="453" t="s">
        <v>262</v>
      </c>
      <c r="B160" s="452" t="s">
        <v>407</v>
      </c>
      <c r="C160" s="453" t="s">
        <v>408</v>
      </c>
      <c r="D160" s="173">
        <v>154</v>
      </c>
      <c r="E160" s="454">
        <f>D160-D161</f>
        <v>154</v>
      </c>
      <c r="F160" s="455">
        <v>149</v>
      </c>
    </row>
    <row r="161" spans="1:6" ht="9.75">
      <c r="A161" s="453"/>
      <c r="B161" s="452"/>
      <c r="C161" s="453"/>
      <c r="D161" s="173"/>
      <c r="E161" s="454"/>
      <c r="F161" s="455"/>
    </row>
    <row r="162" spans="1:6" ht="9.75">
      <c r="A162" s="453" t="s">
        <v>265</v>
      </c>
      <c r="B162" s="452" t="s">
        <v>409</v>
      </c>
      <c r="C162" s="453" t="s">
        <v>410</v>
      </c>
      <c r="D162" s="173"/>
      <c r="E162" s="454">
        <f>D162-D163</f>
        <v>0</v>
      </c>
      <c r="F162" s="455"/>
    </row>
    <row r="163" spans="1:6" ht="9.75">
      <c r="A163" s="453"/>
      <c r="B163" s="452"/>
      <c r="C163" s="453"/>
      <c r="D163" s="173"/>
      <c r="E163" s="454"/>
      <c r="F163" s="455"/>
    </row>
    <row r="164" spans="1:6" ht="9.75">
      <c r="A164" s="453" t="s">
        <v>268</v>
      </c>
      <c r="B164" s="452" t="s">
        <v>411</v>
      </c>
      <c r="C164" s="453" t="s">
        <v>412</v>
      </c>
      <c r="D164" s="173"/>
      <c r="E164" s="454">
        <f>D164-D165</f>
        <v>0</v>
      </c>
      <c r="F164" s="455"/>
    </row>
    <row r="165" spans="1:6" ht="9.75">
      <c r="A165" s="453"/>
      <c r="B165" s="452"/>
      <c r="C165" s="453"/>
      <c r="D165" s="173"/>
      <c r="E165" s="454"/>
      <c r="F165" s="455"/>
    </row>
    <row r="166" spans="4:6" ht="9.75">
      <c r="D166" s="175"/>
      <c r="E166" s="175"/>
      <c r="F166" s="175"/>
    </row>
    <row r="167" spans="4:6" ht="9.75">
      <c r="D167" s="175"/>
      <c r="E167" s="175"/>
      <c r="F167" s="175"/>
    </row>
    <row r="168" spans="4:6" ht="9.75">
      <c r="D168" s="175"/>
      <c r="E168" s="175"/>
      <c r="F168" s="175"/>
    </row>
    <row r="169" spans="4:6" ht="9.75">
      <c r="D169" s="175"/>
      <c r="E169" s="175"/>
      <c r="F169" s="175"/>
    </row>
    <row r="170" spans="4:6" ht="9.75">
      <c r="D170" s="175"/>
      <c r="E170" s="175"/>
      <c r="F170" s="175"/>
    </row>
    <row r="171" spans="4:6" ht="9.75">
      <c r="D171" s="175"/>
      <c r="E171" s="175"/>
      <c r="F171" s="175"/>
    </row>
    <row r="172" spans="4:6" ht="9.75">
      <c r="D172" s="175"/>
      <c r="E172" s="175"/>
      <c r="F172" s="175"/>
    </row>
    <row r="173" spans="4:6" ht="9.75">
      <c r="D173" s="175"/>
      <c r="E173" s="175"/>
      <c r="F173" s="175"/>
    </row>
    <row r="174" spans="4:6" ht="9.75">
      <c r="D174" s="175"/>
      <c r="E174" s="175"/>
      <c r="F174" s="175"/>
    </row>
    <row r="175" spans="4:6" ht="9.75">
      <c r="D175" s="175"/>
      <c r="E175" s="175"/>
      <c r="F175" s="175"/>
    </row>
    <row r="176" spans="4:6" ht="9.75">
      <c r="D176" s="175"/>
      <c r="E176" s="175"/>
      <c r="F176" s="175"/>
    </row>
    <row r="177" spans="4:6" ht="9.75">
      <c r="D177" s="175"/>
      <c r="E177" s="175"/>
      <c r="F177" s="175"/>
    </row>
    <row r="178" spans="4:6" ht="9.75">
      <c r="D178" s="175"/>
      <c r="E178" s="175"/>
      <c r="F178" s="175"/>
    </row>
    <row r="179" spans="4:6" ht="9.75">
      <c r="D179" s="175"/>
      <c r="E179" s="175"/>
      <c r="F179" s="175"/>
    </row>
    <row r="180" spans="4:6" ht="9.75">
      <c r="D180" s="175"/>
      <c r="E180" s="175"/>
      <c r="F180" s="175"/>
    </row>
    <row r="181" spans="4:6" ht="9.75">
      <c r="D181" s="175"/>
      <c r="E181" s="175"/>
      <c r="F181" s="175"/>
    </row>
    <row r="182" spans="4:6" ht="9.75">
      <c r="D182" s="175"/>
      <c r="E182" s="175"/>
      <c r="F182" s="175"/>
    </row>
    <row r="183" spans="4:6" ht="9.75">
      <c r="D183" s="175"/>
      <c r="E183" s="175"/>
      <c r="F183" s="175"/>
    </row>
    <row r="184" spans="4:6" ht="9.75">
      <c r="D184" s="175"/>
      <c r="E184" s="175"/>
      <c r="F184" s="175"/>
    </row>
    <row r="185" spans="4:6" ht="9.75">
      <c r="D185" s="175"/>
      <c r="E185" s="175"/>
      <c r="F185" s="175"/>
    </row>
    <row r="186" spans="4:6" ht="9.75">
      <c r="D186" s="175"/>
      <c r="E186" s="175"/>
      <c r="F186" s="175"/>
    </row>
    <row r="187" spans="4:6" ht="9.75">
      <c r="D187" s="175"/>
      <c r="E187" s="175"/>
      <c r="F187" s="175"/>
    </row>
    <row r="188" spans="4:6" ht="9.75">
      <c r="D188" s="175"/>
      <c r="E188" s="175"/>
      <c r="F188" s="175"/>
    </row>
    <row r="189" spans="4:6" ht="9.75">
      <c r="D189" s="175"/>
      <c r="E189" s="175"/>
      <c r="F189" s="175"/>
    </row>
    <row r="190" spans="4:6" ht="9.75">
      <c r="D190" s="175"/>
      <c r="E190" s="175"/>
      <c r="F190" s="175"/>
    </row>
    <row r="191" spans="4:6" ht="9.75">
      <c r="D191" s="175"/>
      <c r="E191" s="175"/>
      <c r="F191" s="175"/>
    </row>
    <row r="192" spans="4:6" ht="9.75">
      <c r="D192" s="175"/>
      <c r="E192" s="175"/>
      <c r="F192" s="175"/>
    </row>
    <row r="193" spans="4:6" ht="9.75">
      <c r="D193" s="175"/>
      <c r="E193" s="175"/>
      <c r="F193" s="175"/>
    </row>
    <row r="194" spans="4:6" ht="9.75">
      <c r="D194" s="175"/>
      <c r="E194" s="175"/>
      <c r="F194" s="175"/>
    </row>
    <row r="195" spans="4:6" ht="9.75">
      <c r="D195" s="175"/>
      <c r="E195" s="175"/>
      <c r="F195" s="175"/>
    </row>
    <row r="196" spans="4:6" ht="9.75">
      <c r="D196" s="175"/>
      <c r="E196" s="175"/>
      <c r="F196" s="175"/>
    </row>
    <row r="197" spans="4:6" ht="9.75">
      <c r="D197" s="175"/>
      <c r="E197" s="175"/>
      <c r="F197" s="175"/>
    </row>
    <row r="198" spans="4:6" ht="9.75">
      <c r="D198" s="175"/>
      <c r="E198" s="175"/>
      <c r="F198" s="175"/>
    </row>
    <row r="199" spans="4:6" ht="9.75">
      <c r="D199" s="175"/>
      <c r="E199" s="175"/>
      <c r="F199" s="175"/>
    </row>
    <row r="200" spans="4:6" ht="9.75">
      <c r="D200" s="175"/>
      <c r="E200" s="175"/>
      <c r="F200" s="175"/>
    </row>
    <row r="201" spans="4:6" ht="9.75">
      <c r="D201" s="175"/>
      <c r="E201" s="175"/>
      <c r="F201" s="175"/>
    </row>
    <row r="202" spans="4:6" ht="9.75">
      <c r="D202" s="175"/>
      <c r="E202" s="175"/>
      <c r="F202" s="175"/>
    </row>
    <row r="203" spans="4:6" ht="9.75">
      <c r="D203" s="175"/>
      <c r="E203" s="175"/>
      <c r="F203" s="175"/>
    </row>
    <row r="204" spans="4:6" ht="9.75">
      <c r="D204" s="175"/>
      <c r="E204" s="175"/>
      <c r="F204" s="175"/>
    </row>
    <row r="205" spans="4:6" ht="9.75">
      <c r="D205" s="175"/>
      <c r="E205" s="175"/>
      <c r="F205" s="175"/>
    </row>
    <row r="206" spans="4:6" ht="9.75">
      <c r="D206" s="175"/>
      <c r="E206" s="175"/>
      <c r="F206" s="175"/>
    </row>
    <row r="207" spans="4:6" ht="9.75">
      <c r="D207" s="175"/>
      <c r="E207" s="175"/>
      <c r="F207" s="175"/>
    </row>
    <row r="208" spans="4:6" ht="9.75">
      <c r="D208" s="175"/>
      <c r="E208" s="175"/>
      <c r="F208" s="175"/>
    </row>
    <row r="209" spans="4:6" ht="9.75">
      <c r="D209" s="175"/>
      <c r="E209" s="175"/>
      <c r="F209" s="175"/>
    </row>
    <row r="210" spans="4:6" ht="9.75">
      <c r="D210" s="175"/>
      <c r="E210" s="175"/>
      <c r="F210" s="175"/>
    </row>
    <row r="211" spans="4:6" ht="9.75">
      <c r="D211" s="175"/>
      <c r="E211" s="175"/>
      <c r="F211" s="175"/>
    </row>
    <row r="212" spans="4:6" ht="9.75">
      <c r="D212" s="175"/>
      <c r="E212" s="175"/>
      <c r="F212" s="175"/>
    </row>
    <row r="213" spans="4:6" ht="9.75">
      <c r="D213" s="175"/>
      <c r="E213" s="175"/>
      <c r="F213" s="175"/>
    </row>
    <row r="214" spans="4:6" ht="9.75">
      <c r="D214" s="175"/>
      <c r="E214" s="175"/>
      <c r="F214" s="175"/>
    </row>
    <row r="215" spans="4:6" ht="9.75">
      <c r="D215" s="175"/>
      <c r="E215" s="175"/>
      <c r="F215" s="175"/>
    </row>
    <row r="216" spans="4:6" ht="9.75">
      <c r="D216" s="175"/>
      <c r="E216" s="175"/>
      <c r="F216" s="175"/>
    </row>
    <row r="217" spans="4:6" ht="9.75">
      <c r="D217" s="175"/>
      <c r="E217" s="175"/>
      <c r="F217" s="175"/>
    </row>
    <row r="218" spans="4:6" ht="9.75">
      <c r="D218" s="175"/>
      <c r="E218" s="175"/>
      <c r="F218" s="175"/>
    </row>
    <row r="219" spans="4:6" ht="9.75">
      <c r="D219" s="175"/>
      <c r="E219" s="175"/>
      <c r="F219" s="175"/>
    </row>
    <row r="220" spans="4:6" ht="9.75">
      <c r="D220" s="175"/>
      <c r="E220" s="175"/>
      <c r="F220" s="175"/>
    </row>
    <row r="221" spans="4:6" ht="9.75">
      <c r="D221" s="175"/>
      <c r="E221" s="175"/>
      <c r="F221" s="175"/>
    </row>
    <row r="222" spans="4:6" ht="9.75">
      <c r="D222" s="175"/>
      <c r="E222" s="175"/>
      <c r="F222" s="175"/>
    </row>
    <row r="223" spans="4:6" ht="9.75">
      <c r="D223" s="175"/>
      <c r="E223" s="175"/>
      <c r="F223" s="175"/>
    </row>
    <row r="224" spans="4:6" ht="9.75">
      <c r="D224" s="175"/>
      <c r="E224" s="175"/>
      <c r="F224" s="175"/>
    </row>
    <row r="225" spans="4:6" ht="9.75">
      <c r="D225" s="175"/>
      <c r="E225" s="175"/>
      <c r="F225" s="175"/>
    </row>
    <row r="226" spans="4:6" ht="9.75">
      <c r="D226" s="175"/>
      <c r="E226" s="175"/>
      <c r="F226" s="175"/>
    </row>
    <row r="227" spans="4:6" ht="9.75">
      <c r="D227" s="175"/>
      <c r="E227" s="175"/>
      <c r="F227" s="175"/>
    </row>
    <row r="228" spans="4:6" ht="9.75">
      <c r="D228" s="175"/>
      <c r="E228" s="175"/>
      <c r="F228" s="175"/>
    </row>
    <row r="229" spans="4:6" ht="9.75">
      <c r="D229" s="175"/>
      <c r="E229" s="175"/>
      <c r="F229" s="175"/>
    </row>
    <row r="230" spans="4:6" ht="9.75">
      <c r="D230" s="175"/>
      <c r="E230" s="175"/>
      <c r="F230" s="175"/>
    </row>
    <row r="231" spans="4:6" ht="9.75">
      <c r="D231" s="175"/>
      <c r="E231" s="175"/>
      <c r="F231" s="175"/>
    </row>
    <row r="232" spans="4:6" ht="9.75">
      <c r="D232" s="175"/>
      <c r="E232" s="175"/>
      <c r="F232" s="175"/>
    </row>
    <row r="233" spans="4:6" ht="9.75">
      <c r="D233" s="175"/>
      <c r="E233" s="175"/>
      <c r="F233" s="175"/>
    </row>
    <row r="234" spans="4:6" ht="9.75">
      <c r="D234" s="175"/>
      <c r="E234" s="175"/>
      <c r="F234" s="175"/>
    </row>
    <row r="235" spans="4:6" ht="9.75">
      <c r="D235" s="175"/>
      <c r="E235" s="175"/>
      <c r="F235" s="175"/>
    </row>
    <row r="236" spans="4:6" ht="9.75">
      <c r="D236" s="175"/>
      <c r="E236" s="175"/>
      <c r="F236" s="175"/>
    </row>
    <row r="237" spans="4:6" ht="9.75">
      <c r="D237" s="175"/>
      <c r="E237" s="175"/>
      <c r="F237" s="175"/>
    </row>
    <row r="238" spans="4:6" ht="9.75">
      <c r="D238" s="175"/>
      <c r="E238" s="175"/>
      <c r="F238" s="175"/>
    </row>
    <row r="239" spans="4:6" ht="9.75">
      <c r="D239" s="175"/>
      <c r="E239" s="175"/>
      <c r="F239" s="175"/>
    </row>
    <row r="240" spans="4:6" ht="9.75">
      <c r="D240" s="175"/>
      <c r="E240" s="175"/>
      <c r="F240" s="175"/>
    </row>
    <row r="241" spans="4:6" ht="9.75">
      <c r="D241" s="175"/>
      <c r="E241" s="175"/>
      <c r="F241" s="175"/>
    </row>
    <row r="242" spans="4:6" ht="9.75">
      <c r="D242" s="175"/>
      <c r="E242" s="175"/>
      <c r="F242" s="175"/>
    </row>
    <row r="243" spans="4:6" ht="9.75">
      <c r="D243" s="175"/>
      <c r="E243" s="175"/>
      <c r="F243" s="175"/>
    </row>
    <row r="244" spans="4:6" ht="9.75">
      <c r="D244" s="175"/>
      <c r="E244" s="175"/>
      <c r="F244" s="175"/>
    </row>
    <row r="245" spans="4:6" ht="9.75">
      <c r="D245" s="175"/>
      <c r="E245" s="175"/>
      <c r="F245" s="175"/>
    </row>
    <row r="246" spans="4:6" ht="9.75">
      <c r="D246" s="175"/>
      <c r="E246" s="175"/>
      <c r="F246" s="175"/>
    </row>
    <row r="247" spans="4:6" ht="9.75">
      <c r="D247" s="175"/>
      <c r="E247" s="175"/>
      <c r="F247" s="175"/>
    </row>
    <row r="248" spans="4:6" ht="9.75">
      <c r="D248" s="175"/>
      <c r="E248" s="175"/>
      <c r="F248" s="175"/>
    </row>
    <row r="249" spans="4:6" ht="9.75">
      <c r="D249" s="175"/>
      <c r="E249" s="175"/>
      <c r="F249" s="175"/>
    </row>
    <row r="250" spans="4:6" ht="9.75">
      <c r="D250" s="175"/>
      <c r="E250" s="175"/>
      <c r="F250" s="175"/>
    </row>
    <row r="251" spans="4:6" ht="9.75">
      <c r="D251" s="175"/>
      <c r="E251" s="175"/>
      <c r="F251" s="175"/>
    </row>
    <row r="252" spans="4:6" ht="9.75">
      <c r="D252" s="175"/>
      <c r="E252" s="175"/>
      <c r="F252" s="175"/>
    </row>
    <row r="253" spans="4:6" ht="9.75">
      <c r="D253" s="175"/>
      <c r="E253" s="175"/>
      <c r="F253" s="175"/>
    </row>
    <row r="254" spans="4:6" ht="9.75">
      <c r="D254" s="175"/>
      <c r="E254" s="175"/>
      <c r="F254" s="175"/>
    </row>
    <row r="255" spans="4:6" ht="9.75">
      <c r="D255" s="175"/>
      <c r="E255" s="175"/>
      <c r="F255" s="175"/>
    </row>
    <row r="256" spans="4:6" ht="9.75">
      <c r="D256" s="175"/>
      <c r="E256" s="175"/>
      <c r="F256" s="175"/>
    </row>
    <row r="257" spans="4:6" ht="9.75">
      <c r="D257" s="175"/>
      <c r="E257" s="175"/>
      <c r="F257" s="175"/>
    </row>
    <row r="258" spans="4:6" ht="9.75">
      <c r="D258" s="175"/>
      <c r="E258" s="175"/>
      <c r="F258" s="175"/>
    </row>
    <row r="259" spans="4:6" ht="9.75">
      <c r="D259" s="175"/>
      <c r="E259" s="175"/>
      <c r="F259" s="175"/>
    </row>
    <row r="260" spans="4:6" ht="9.75">
      <c r="D260" s="175"/>
      <c r="E260" s="175"/>
      <c r="F260" s="175"/>
    </row>
    <row r="261" spans="4:6" ht="9.75">
      <c r="D261" s="175"/>
      <c r="E261" s="175"/>
      <c r="F261" s="175"/>
    </row>
    <row r="262" spans="4:6" ht="9.75">
      <c r="D262" s="175"/>
      <c r="E262" s="175"/>
      <c r="F262" s="175"/>
    </row>
    <row r="263" spans="4:6" ht="9.75">
      <c r="D263" s="175"/>
      <c r="E263" s="175"/>
      <c r="F263" s="175"/>
    </row>
    <row r="264" spans="4:6" ht="9.75">
      <c r="D264" s="175"/>
      <c r="E264" s="175"/>
      <c r="F264" s="175"/>
    </row>
    <row r="265" spans="4:6" ht="9.75">
      <c r="D265" s="175"/>
      <c r="E265" s="175"/>
      <c r="F265" s="175"/>
    </row>
    <row r="266" spans="4:6" ht="9.75">
      <c r="D266" s="175"/>
      <c r="E266" s="175"/>
      <c r="F266" s="175"/>
    </row>
    <row r="267" spans="4:6" ht="9.75">
      <c r="D267" s="175"/>
      <c r="E267" s="175"/>
      <c r="F267" s="175"/>
    </row>
    <row r="268" spans="4:6" ht="9.75">
      <c r="D268" s="175"/>
      <c r="E268" s="175"/>
      <c r="F268" s="175"/>
    </row>
    <row r="269" spans="4:6" ht="9.75">
      <c r="D269" s="175"/>
      <c r="E269" s="175"/>
      <c r="F269" s="175"/>
    </row>
    <row r="270" spans="4:6" ht="9.75">
      <c r="D270" s="175"/>
      <c r="E270" s="175"/>
      <c r="F270" s="175"/>
    </row>
    <row r="271" spans="4:6" ht="9.75">
      <c r="D271" s="175"/>
      <c r="E271" s="175"/>
      <c r="F271" s="175"/>
    </row>
    <row r="272" spans="4:6" ht="9.75">
      <c r="D272" s="175"/>
      <c r="E272" s="175"/>
      <c r="F272" s="175"/>
    </row>
    <row r="273" spans="4:6" ht="9.75">
      <c r="D273" s="175"/>
      <c r="E273" s="175"/>
      <c r="F273" s="175"/>
    </row>
    <row r="274" spans="4:6" ht="9.75">
      <c r="D274" s="175"/>
      <c r="E274" s="175"/>
      <c r="F274" s="175"/>
    </row>
    <row r="275" spans="4:6" ht="9.75">
      <c r="D275" s="175"/>
      <c r="E275" s="175"/>
      <c r="F275" s="175"/>
    </row>
    <row r="276" spans="4:6" ht="9.75">
      <c r="D276" s="175"/>
      <c r="E276" s="175"/>
      <c r="F276" s="175"/>
    </row>
    <row r="277" spans="4:6" ht="9.75">
      <c r="D277" s="175"/>
      <c r="E277" s="175"/>
      <c r="F277" s="175"/>
    </row>
    <row r="278" spans="4:6" ht="9.75">
      <c r="D278" s="175"/>
      <c r="E278" s="175"/>
      <c r="F278" s="175"/>
    </row>
    <row r="279" spans="4:6" ht="9.75">
      <c r="D279" s="175"/>
      <c r="E279" s="175"/>
      <c r="F279" s="175"/>
    </row>
    <row r="280" spans="4:6" ht="9.75">
      <c r="D280" s="175"/>
      <c r="E280" s="175"/>
      <c r="F280" s="175"/>
    </row>
    <row r="281" spans="4:6" ht="9.75">
      <c r="D281" s="175"/>
      <c r="E281" s="175"/>
      <c r="F281" s="175"/>
    </row>
    <row r="282" spans="4:6" ht="9.75">
      <c r="D282" s="175"/>
      <c r="E282" s="175"/>
      <c r="F282" s="175"/>
    </row>
    <row r="283" spans="4:6" ht="9.75">
      <c r="D283" s="175"/>
      <c r="E283" s="175"/>
      <c r="F283" s="175"/>
    </row>
    <row r="284" spans="4:6" ht="9.75">
      <c r="D284" s="175"/>
      <c r="E284" s="175"/>
      <c r="F284" s="175"/>
    </row>
    <row r="285" spans="4:6" ht="9.75">
      <c r="D285" s="175"/>
      <c r="E285" s="175"/>
      <c r="F285" s="175"/>
    </row>
    <row r="286" spans="4:6" ht="9.75">
      <c r="D286" s="175"/>
      <c r="E286" s="175"/>
      <c r="F286" s="175"/>
    </row>
    <row r="287" spans="4:6" ht="9.75">
      <c r="D287" s="175"/>
      <c r="E287" s="175"/>
      <c r="F287" s="175"/>
    </row>
    <row r="288" spans="4:6" ht="9.75">
      <c r="D288" s="175"/>
      <c r="E288" s="175"/>
      <c r="F288" s="175"/>
    </row>
    <row r="289" spans="4:6" ht="9.75">
      <c r="D289" s="175"/>
      <c r="E289" s="175"/>
      <c r="F289" s="175"/>
    </row>
    <row r="290" spans="4:6" ht="9.75">
      <c r="D290" s="175"/>
      <c r="E290" s="175"/>
      <c r="F290" s="175"/>
    </row>
    <row r="291" spans="4:6" ht="9.75">
      <c r="D291" s="175"/>
      <c r="E291" s="175"/>
      <c r="F291" s="175"/>
    </row>
    <row r="292" spans="4:6" ht="9.75">
      <c r="D292" s="175"/>
      <c r="E292" s="175"/>
      <c r="F292" s="175"/>
    </row>
    <row r="293" spans="4:6" ht="9.75">
      <c r="D293" s="175"/>
      <c r="E293" s="175"/>
      <c r="F293" s="175"/>
    </row>
  </sheetData>
  <sheetProtection password="9F76" sheet="1" objects="1" scenarios="1" formatCells="0" formatColumns="0" formatRows="0"/>
  <mergeCells count="404">
    <mergeCell ref="A162:A163"/>
    <mergeCell ref="B162:B163"/>
    <mergeCell ref="C162:C163"/>
    <mergeCell ref="E162:E163"/>
    <mergeCell ref="F162:F163"/>
    <mergeCell ref="A164:A165"/>
    <mergeCell ref="B164:B165"/>
    <mergeCell ref="C164:C165"/>
    <mergeCell ref="E164:E165"/>
    <mergeCell ref="F164:F165"/>
    <mergeCell ref="A158:A159"/>
    <mergeCell ref="B158:B159"/>
    <mergeCell ref="C158:C159"/>
    <mergeCell ref="E158:E159"/>
    <mergeCell ref="F158:F159"/>
    <mergeCell ref="A160:A161"/>
    <mergeCell ref="B160:B161"/>
    <mergeCell ref="C160:C161"/>
    <mergeCell ref="E160:E161"/>
    <mergeCell ref="F160:F161"/>
    <mergeCell ref="A154:A155"/>
    <mergeCell ref="B154:B155"/>
    <mergeCell ref="C154:C155"/>
    <mergeCell ref="E154:E155"/>
    <mergeCell ref="F154:F155"/>
    <mergeCell ref="A156:A157"/>
    <mergeCell ref="B156:B157"/>
    <mergeCell ref="C156:C157"/>
    <mergeCell ref="E156:E157"/>
    <mergeCell ref="F156:F157"/>
    <mergeCell ref="A150:A151"/>
    <mergeCell ref="B150:B151"/>
    <mergeCell ref="C150:C151"/>
    <mergeCell ref="E150:E151"/>
    <mergeCell ref="F150:F151"/>
    <mergeCell ref="A152:A153"/>
    <mergeCell ref="B152:B153"/>
    <mergeCell ref="C152:C153"/>
    <mergeCell ref="E152:E153"/>
    <mergeCell ref="F152:F153"/>
    <mergeCell ref="A146:A147"/>
    <mergeCell ref="B146:B147"/>
    <mergeCell ref="C146:C147"/>
    <mergeCell ref="E146:E147"/>
    <mergeCell ref="F146:F147"/>
    <mergeCell ref="A148:A149"/>
    <mergeCell ref="B148:B149"/>
    <mergeCell ref="C148:C149"/>
    <mergeCell ref="E148:E149"/>
    <mergeCell ref="F148:F149"/>
    <mergeCell ref="A142:A143"/>
    <mergeCell ref="B142:B143"/>
    <mergeCell ref="C142:C143"/>
    <mergeCell ref="E142:E143"/>
    <mergeCell ref="F142:F143"/>
    <mergeCell ref="A144:A145"/>
    <mergeCell ref="B144:B145"/>
    <mergeCell ref="C144:C145"/>
    <mergeCell ref="E144:E145"/>
    <mergeCell ref="F144:F145"/>
    <mergeCell ref="A138:A139"/>
    <mergeCell ref="B138:B139"/>
    <mergeCell ref="C138:C139"/>
    <mergeCell ref="E138:E139"/>
    <mergeCell ref="F138:F139"/>
    <mergeCell ref="A140:A141"/>
    <mergeCell ref="B140:B141"/>
    <mergeCell ref="C140:C141"/>
    <mergeCell ref="E140:E141"/>
    <mergeCell ref="F140:F141"/>
    <mergeCell ref="A134:A135"/>
    <mergeCell ref="B134:B135"/>
    <mergeCell ref="C134:C135"/>
    <mergeCell ref="E134:E135"/>
    <mergeCell ref="F134:F135"/>
    <mergeCell ref="A136:A137"/>
    <mergeCell ref="B136:B137"/>
    <mergeCell ref="C136:C137"/>
    <mergeCell ref="E136:E137"/>
    <mergeCell ref="F136:F137"/>
    <mergeCell ref="A130:A131"/>
    <mergeCell ref="B130:B131"/>
    <mergeCell ref="C130:C131"/>
    <mergeCell ref="E130:E131"/>
    <mergeCell ref="F130:F131"/>
    <mergeCell ref="A132:A133"/>
    <mergeCell ref="B132:B133"/>
    <mergeCell ref="C132:C133"/>
    <mergeCell ref="E132:E133"/>
    <mergeCell ref="F132:F133"/>
    <mergeCell ref="A126:A127"/>
    <mergeCell ref="B126:B127"/>
    <mergeCell ref="C126:C127"/>
    <mergeCell ref="E126:E127"/>
    <mergeCell ref="F126:F127"/>
    <mergeCell ref="A128:A129"/>
    <mergeCell ref="B128:B129"/>
    <mergeCell ref="C128:C129"/>
    <mergeCell ref="E128:E129"/>
    <mergeCell ref="F128:F129"/>
    <mergeCell ref="A122:A123"/>
    <mergeCell ref="B122:B123"/>
    <mergeCell ref="C122:C123"/>
    <mergeCell ref="E122:E123"/>
    <mergeCell ref="F122:F123"/>
    <mergeCell ref="A124:A125"/>
    <mergeCell ref="B124:B125"/>
    <mergeCell ref="C124:C125"/>
    <mergeCell ref="E124:E125"/>
    <mergeCell ref="F124:F125"/>
    <mergeCell ref="A118:A119"/>
    <mergeCell ref="B118:B119"/>
    <mergeCell ref="C118:C119"/>
    <mergeCell ref="E118:E119"/>
    <mergeCell ref="F118:F119"/>
    <mergeCell ref="A120:A121"/>
    <mergeCell ref="B120:B121"/>
    <mergeCell ref="C120:C121"/>
    <mergeCell ref="E120:E121"/>
    <mergeCell ref="F120:F121"/>
    <mergeCell ref="A114:A115"/>
    <mergeCell ref="B114:B115"/>
    <mergeCell ref="C114:C115"/>
    <mergeCell ref="E114:E115"/>
    <mergeCell ref="F114:F115"/>
    <mergeCell ref="A116:A117"/>
    <mergeCell ref="B116:B117"/>
    <mergeCell ref="C116:C117"/>
    <mergeCell ref="E116:E117"/>
    <mergeCell ref="F116:F117"/>
    <mergeCell ref="A110:A111"/>
    <mergeCell ref="B110:B111"/>
    <mergeCell ref="C110:C111"/>
    <mergeCell ref="E110:E111"/>
    <mergeCell ref="F110:F111"/>
    <mergeCell ref="A112:A113"/>
    <mergeCell ref="B112:B113"/>
    <mergeCell ref="C112:C113"/>
    <mergeCell ref="E112:E113"/>
    <mergeCell ref="F112:F113"/>
    <mergeCell ref="A106:A107"/>
    <mergeCell ref="B106:B107"/>
    <mergeCell ref="C106:C107"/>
    <mergeCell ref="E106:E107"/>
    <mergeCell ref="F106:F107"/>
    <mergeCell ref="A108:A109"/>
    <mergeCell ref="B108:B109"/>
    <mergeCell ref="C108:C109"/>
    <mergeCell ref="E108:E109"/>
    <mergeCell ref="F108:F109"/>
    <mergeCell ref="A102:A103"/>
    <mergeCell ref="B102:B103"/>
    <mergeCell ref="C102:C103"/>
    <mergeCell ref="E102:E103"/>
    <mergeCell ref="F102:F103"/>
    <mergeCell ref="A104:A105"/>
    <mergeCell ref="B104:B105"/>
    <mergeCell ref="C104:C105"/>
    <mergeCell ref="E104:E105"/>
    <mergeCell ref="F104:F105"/>
    <mergeCell ref="A98:A99"/>
    <mergeCell ref="B98:B99"/>
    <mergeCell ref="C98:C99"/>
    <mergeCell ref="E98:E99"/>
    <mergeCell ref="F98:F99"/>
    <mergeCell ref="A100:A101"/>
    <mergeCell ref="B100:B101"/>
    <mergeCell ref="C100:C101"/>
    <mergeCell ref="E100:E101"/>
    <mergeCell ref="F100:F101"/>
    <mergeCell ref="A94:A95"/>
    <mergeCell ref="B94:B95"/>
    <mergeCell ref="C94:C95"/>
    <mergeCell ref="E94:E95"/>
    <mergeCell ref="F94:F95"/>
    <mergeCell ref="A96:A97"/>
    <mergeCell ref="B96:B97"/>
    <mergeCell ref="C96:C97"/>
    <mergeCell ref="E96:E97"/>
    <mergeCell ref="F96:F97"/>
    <mergeCell ref="A90:A91"/>
    <mergeCell ref="B90:B91"/>
    <mergeCell ref="C90:C91"/>
    <mergeCell ref="E90:E91"/>
    <mergeCell ref="F90:F91"/>
    <mergeCell ref="A92:A93"/>
    <mergeCell ref="B92:B93"/>
    <mergeCell ref="C92:C93"/>
    <mergeCell ref="E92:E93"/>
    <mergeCell ref="F92:F93"/>
    <mergeCell ref="A86:A87"/>
    <mergeCell ref="B86:B87"/>
    <mergeCell ref="C86:C87"/>
    <mergeCell ref="E86:E87"/>
    <mergeCell ref="F86:F87"/>
    <mergeCell ref="A88:A89"/>
    <mergeCell ref="B88:B89"/>
    <mergeCell ref="C88:C89"/>
    <mergeCell ref="E88:E89"/>
    <mergeCell ref="F88:F89"/>
    <mergeCell ref="A82:A83"/>
    <mergeCell ref="B82:B83"/>
    <mergeCell ref="C82:C83"/>
    <mergeCell ref="E82:E83"/>
    <mergeCell ref="F82:F83"/>
    <mergeCell ref="A84:A85"/>
    <mergeCell ref="B84:B85"/>
    <mergeCell ref="C84:C85"/>
    <mergeCell ref="E84:E85"/>
    <mergeCell ref="F84:F85"/>
    <mergeCell ref="A78:A79"/>
    <mergeCell ref="B78:B79"/>
    <mergeCell ref="C78:C79"/>
    <mergeCell ref="E78:E79"/>
    <mergeCell ref="F78:F79"/>
    <mergeCell ref="A80:A81"/>
    <mergeCell ref="B80:B81"/>
    <mergeCell ref="C80:C81"/>
    <mergeCell ref="E80:E81"/>
    <mergeCell ref="F80:F81"/>
    <mergeCell ref="A74:A75"/>
    <mergeCell ref="B74:B75"/>
    <mergeCell ref="C74:C75"/>
    <mergeCell ref="E74:E75"/>
    <mergeCell ref="F74:F75"/>
    <mergeCell ref="A76:A77"/>
    <mergeCell ref="B76:B77"/>
    <mergeCell ref="C76:C77"/>
    <mergeCell ref="E76:E77"/>
    <mergeCell ref="F76:F77"/>
    <mergeCell ref="A70:A71"/>
    <mergeCell ref="B70:B71"/>
    <mergeCell ref="C70:C71"/>
    <mergeCell ref="E70:E71"/>
    <mergeCell ref="F70:F71"/>
    <mergeCell ref="A72:A73"/>
    <mergeCell ref="B72:B73"/>
    <mergeCell ref="C72:C73"/>
    <mergeCell ref="E72:E73"/>
    <mergeCell ref="F72:F73"/>
    <mergeCell ref="A66:A67"/>
    <mergeCell ref="B66:B67"/>
    <mergeCell ref="C66:C67"/>
    <mergeCell ref="E66:E67"/>
    <mergeCell ref="F66:F67"/>
    <mergeCell ref="A68:A69"/>
    <mergeCell ref="B68:B69"/>
    <mergeCell ref="C68:C69"/>
    <mergeCell ref="E68:E69"/>
    <mergeCell ref="F68:F69"/>
    <mergeCell ref="A62:A63"/>
    <mergeCell ref="B62:B63"/>
    <mergeCell ref="C62:C63"/>
    <mergeCell ref="E62:E63"/>
    <mergeCell ref="F62:F63"/>
    <mergeCell ref="A64:A65"/>
    <mergeCell ref="B64:B65"/>
    <mergeCell ref="C64:C65"/>
    <mergeCell ref="E64:E65"/>
    <mergeCell ref="F64:F65"/>
    <mergeCell ref="A58:A59"/>
    <mergeCell ref="B58:B59"/>
    <mergeCell ref="C58:C59"/>
    <mergeCell ref="E58:E59"/>
    <mergeCell ref="F58:F59"/>
    <mergeCell ref="A60:A61"/>
    <mergeCell ref="B60:B61"/>
    <mergeCell ref="C60:C61"/>
    <mergeCell ref="E60:E61"/>
    <mergeCell ref="F60:F61"/>
    <mergeCell ref="A54:A55"/>
    <mergeCell ref="B54:B55"/>
    <mergeCell ref="C54:C55"/>
    <mergeCell ref="E54:E55"/>
    <mergeCell ref="F54:F55"/>
    <mergeCell ref="A56:A57"/>
    <mergeCell ref="B56:B57"/>
    <mergeCell ref="C56:C57"/>
    <mergeCell ref="E56:E57"/>
    <mergeCell ref="F56:F57"/>
    <mergeCell ref="A50:A51"/>
    <mergeCell ref="B50:B51"/>
    <mergeCell ref="C50:C51"/>
    <mergeCell ref="E50:E51"/>
    <mergeCell ref="F50:F51"/>
    <mergeCell ref="A52:A53"/>
    <mergeCell ref="B52:B53"/>
    <mergeCell ref="C52:C53"/>
    <mergeCell ref="E52:E53"/>
    <mergeCell ref="F52:F53"/>
    <mergeCell ref="A46:A47"/>
    <mergeCell ref="B46:B47"/>
    <mergeCell ref="C46:C47"/>
    <mergeCell ref="E46:E47"/>
    <mergeCell ref="F46:F47"/>
    <mergeCell ref="A48:A49"/>
    <mergeCell ref="B48:B49"/>
    <mergeCell ref="C48:C49"/>
    <mergeCell ref="E48:E49"/>
    <mergeCell ref="F48:F49"/>
    <mergeCell ref="A42:A43"/>
    <mergeCell ref="B42:B43"/>
    <mergeCell ref="C42:C43"/>
    <mergeCell ref="E42:E43"/>
    <mergeCell ref="F42:F43"/>
    <mergeCell ref="A44:A45"/>
    <mergeCell ref="B44:B45"/>
    <mergeCell ref="C44:C45"/>
    <mergeCell ref="E44:E45"/>
    <mergeCell ref="F44:F45"/>
    <mergeCell ref="A38:A39"/>
    <mergeCell ref="B38:B39"/>
    <mergeCell ref="C38:C39"/>
    <mergeCell ref="E38:E39"/>
    <mergeCell ref="F38:F39"/>
    <mergeCell ref="A40:A41"/>
    <mergeCell ref="B40:B41"/>
    <mergeCell ref="C40:C41"/>
    <mergeCell ref="E40:E41"/>
    <mergeCell ref="F40:F41"/>
    <mergeCell ref="A34:A35"/>
    <mergeCell ref="B34:B35"/>
    <mergeCell ref="C34:C35"/>
    <mergeCell ref="E34:E35"/>
    <mergeCell ref="F34:F35"/>
    <mergeCell ref="A36:A37"/>
    <mergeCell ref="B36:B37"/>
    <mergeCell ref="C36:C37"/>
    <mergeCell ref="E36:E37"/>
    <mergeCell ref="F36:F37"/>
    <mergeCell ref="A30:A31"/>
    <mergeCell ref="B30:B31"/>
    <mergeCell ref="C30:C31"/>
    <mergeCell ref="E30:E31"/>
    <mergeCell ref="F30:F31"/>
    <mergeCell ref="A32:A33"/>
    <mergeCell ref="B32:B33"/>
    <mergeCell ref="C32:C33"/>
    <mergeCell ref="E32:E33"/>
    <mergeCell ref="F32:F33"/>
    <mergeCell ref="A26:A27"/>
    <mergeCell ref="B26:B27"/>
    <mergeCell ref="C26:C27"/>
    <mergeCell ref="E26:E27"/>
    <mergeCell ref="F26:F27"/>
    <mergeCell ref="A28:A29"/>
    <mergeCell ref="B28:B29"/>
    <mergeCell ref="C28:C29"/>
    <mergeCell ref="E28:E29"/>
    <mergeCell ref="F28:F29"/>
    <mergeCell ref="A22:A23"/>
    <mergeCell ref="B22:B23"/>
    <mergeCell ref="C22:C23"/>
    <mergeCell ref="E22:E23"/>
    <mergeCell ref="F22:F23"/>
    <mergeCell ref="A24:A25"/>
    <mergeCell ref="B24:B25"/>
    <mergeCell ref="C24:C25"/>
    <mergeCell ref="E24:E25"/>
    <mergeCell ref="F24:F25"/>
    <mergeCell ref="A18:A19"/>
    <mergeCell ref="B18:B19"/>
    <mergeCell ref="C18:C19"/>
    <mergeCell ref="E18:E19"/>
    <mergeCell ref="F18:F19"/>
    <mergeCell ref="A20:A21"/>
    <mergeCell ref="B20:B21"/>
    <mergeCell ref="C20:C21"/>
    <mergeCell ref="E20:E21"/>
    <mergeCell ref="F20:F21"/>
    <mergeCell ref="A14:A15"/>
    <mergeCell ref="B14:B15"/>
    <mergeCell ref="C14:C15"/>
    <mergeCell ref="E14:E15"/>
    <mergeCell ref="F14:F15"/>
    <mergeCell ref="A16:A17"/>
    <mergeCell ref="B16:B17"/>
    <mergeCell ref="C16:C17"/>
    <mergeCell ref="E16:E17"/>
    <mergeCell ref="F16:F17"/>
    <mergeCell ref="A10:A11"/>
    <mergeCell ref="B10:B11"/>
    <mergeCell ref="C10:C11"/>
    <mergeCell ref="E10:E11"/>
    <mergeCell ref="F10:F11"/>
    <mergeCell ref="A12:A13"/>
    <mergeCell ref="B12:B13"/>
    <mergeCell ref="C12:C13"/>
    <mergeCell ref="E12:E13"/>
    <mergeCell ref="F12:F13"/>
    <mergeCell ref="A5:B5"/>
    <mergeCell ref="C5:F5"/>
    <mergeCell ref="A7:A8"/>
    <mergeCell ref="B7:B8"/>
    <mergeCell ref="C7:C8"/>
    <mergeCell ref="D7:E7"/>
    <mergeCell ref="F7:F8"/>
    <mergeCell ref="A1:F1"/>
    <mergeCell ref="A2:B2"/>
    <mergeCell ref="C2:F2"/>
    <mergeCell ref="A3:B3"/>
    <mergeCell ref="C3:F3"/>
    <mergeCell ref="A4:B4"/>
    <mergeCell ref="C4:F4"/>
  </mergeCells>
  <printOptions/>
  <pageMargins left="0.19652777777777777" right="0.19652777777777777" top="0.7875" bottom="0.5902777777777778"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50" activePane="bottomLeft" state="frozen"/>
      <selection pane="topLeft" activeCell="A1" sqref="A1"/>
      <selection pane="bottomLeft" activeCell="E63" sqref="E63"/>
    </sheetView>
  </sheetViews>
  <sheetFormatPr defaultColWidth="9.140625" defaultRowHeight="12.75"/>
  <cols>
    <col min="1" max="1" width="5.00390625" style="161" customWidth="1"/>
    <col min="2" max="2" width="41.421875" style="162" customWidth="1"/>
    <col min="3" max="3" width="5.140625" style="163" customWidth="1"/>
    <col min="4" max="4" width="16.421875" style="161" customWidth="1"/>
    <col min="5" max="5" width="15.8515625" style="161" customWidth="1"/>
    <col min="6" max="16384" width="9.140625" style="161" customWidth="1"/>
  </cols>
  <sheetData>
    <row r="1" spans="1:5" s="164" customFormat="1" ht="10.5" customHeight="1">
      <c r="A1" s="439" t="s">
        <v>413</v>
      </c>
      <c r="B1" s="439"/>
      <c r="C1" s="439"/>
      <c r="D1" s="439"/>
      <c r="E1" s="439"/>
    </row>
    <row r="2" spans="1:5" s="164" customFormat="1" ht="12.75" customHeight="1">
      <c r="A2" s="440" t="s">
        <v>216</v>
      </c>
      <c r="B2" s="440"/>
      <c r="C2" s="457" t="s">
        <v>952</v>
      </c>
      <c r="D2" s="457"/>
      <c r="E2" s="457"/>
    </row>
    <row r="3" spans="1:7" ht="12.75" customHeight="1">
      <c r="A3" s="440" t="s">
        <v>217</v>
      </c>
      <c r="B3" s="440"/>
      <c r="C3" s="457" t="s">
        <v>953</v>
      </c>
      <c r="D3" s="457"/>
      <c r="E3" s="457"/>
      <c r="F3" s="176"/>
      <c r="G3" s="176"/>
    </row>
    <row r="4" spans="1:5" ht="15.75">
      <c r="A4" s="440" t="s">
        <v>218</v>
      </c>
      <c r="B4" s="440"/>
      <c r="C4" s="428" t="str">
        <f>IF(ISBLANK(Ročná_správa!B12),"  ",Ročná_správa!B12)</f>
        <v>STP akciová spoločnosť Michalovce</v>
      </c>
      <c r="D4" s="428"/>
      <c r="E4" s="428"/>
    </row>
    <row r="5" spans="1:5" ht="15.75">
      <c r="A5" s="440" t="s">
        <v>7</v>
      </c>
      <c r="B5" s="440"/>
      <c r="C5" s="428" t="str">
        <f>IF(ISBLANK(Ročná_správa!E6),"  ",Ročná_správa!E6)</f>
        <v>31650058</v>
      </c>
      <c r="D5" s="428"/>
      <c r="E5" s="428"/>
    </row>
    <row r="7" spans="1:5" ht="27">
      <c r="A7" s="177" t="s">
        <v>219</v>
      </c>
      <c r="B7" s="177" t="s">
        <v>414</v>
      </c>
      <c r="C7" s="178" t="s">
        <v>221</v>
      </c>
      <c r="D7" s="177" t="s">
        <v>222</v>
      </c>
      <c r="E7" s="177" t="s">
        <v>223</v>
      </c>
    </row>
    <row r="8" spans="1:5" ht="9.75">
      <c r="A8" s="179"/>
      <c r="B8" s="180" t="s">
        <v>415</v>
      </c>
      <c r="C8" s="181" t="s">
        <v>416</v>
      </c>
      <c r="D8" s="171">
        <f>D9+D30+D70</f>
        <v>76254</v>
      </c>
      <c r="E8" s="172">
        <f>E9+E30+E70</f>
        <v>78902</v>
      </c>
    </row>
    <row r="9" spans="1:5" ht="9.75">
      <c r="A9" s="179" t="s">
        <v>229</v>
      </c>
      <c r="B9" s="180" t="s">
        <v>417</v>
      </c>
      <c r="C9" s="181" t="s">
        <v>418</v>
      </c>
      <c r="D9" s="171">
        <f>D10+D14+D15+D16+D19+D22+D26+D29</f>
        <v>66696</v>
      </c>
      <c r="E9" s="172">
        <f>E10+E14+E15+E16+E19+E22+E26+E29</f>
        <v>70120</v>
      </c>
    </row>
    <row r="10" spans="1:5" ht="9.75">
      <c r="A10" s="179" t="s">
        <v>232</v>
      </c>
      <c r="B10" s="180" t="s">
        <v>419</v>
      </c>
      <c r="C10" s="181" t="s">
        <v>420</v>
      </c>
      <c r="D10" s="171">
        <f>SUM(D11:D13)</f>
        <v>158862</v>
      </c>
      <c r="E10" s="171">
        <f>SUM(E11:E13)</f>
        <v>158862</v>
      </c>
    </row>
    <row r="11" spans="1:5" ht="9.75">
      <c r="A11" s="182" t="s">
        <v>421</v>
      </c>
      <c r="B11" s="183" t="s">
        <v>422</v>
      </c>
      <c r="C11" s="184" t="s">
        <v>423</v>
      </c>
      <c r="D11" s="173">
        <v>158862</v>
      </c>
      <c r="E11" s="173">
        <v>158862</v>
      </c>
    </row>
    <row r="12" spans="1:5" ht="9.75">
      <c r="A12" s="185" t="s">
        <v>262</v>
      </c>
      <c r="B12" s="183" t="s">
        <v>424</v>
      </c>
      <c r="C12" s="184" t="s">
        <v>425</v>
      </c>
      <c r="D12" s="173"/>
      <c r="E12" s="173"/>
    </row>
    <row r="13" spans="1:5" ht="9.75">
      <c r="A13" s="185" t="s">
        <v>265</v>
      </c>
      <c r="B13" s="183" t="s">
        <v>426</v>
      </c>
      <c r="C13" s="184" t="s">
        <v>427</v>
      </c>
      <c r="D13" s="173"/>
      <c r="E13" s="173"/>
    </row>
    <row r="14" spans="1:5" s="187" customFormat="1" ht="9">
      <c r="A14" s="179" t="s">
        <v>256</v>
      </c>
      <c r="B14" s="180" t="s">
        <v>428</v>
      </c>
      <c r="C14" s="181" t="s">
        <v>429</v>
      </c>
      <c r="D14" s="186"/>
      <c r="E14" s="186"/>
    </row>
    <row r="15" spans="1:5" s="187" customFormat="1" ht="9">
      <c r="A15" s="179" t="s">
        <v>286</v>
      </c>
      <c r="B15" s="180" t="s">
        <v>430</v>
      </c>
      <c r="C15" s="181" t="s">
        <v>431</v>
      </c>
      <c r="D15" s="186"/>
      <c r="E15" s="186"/>
    </row>
    <row r="16" spans="1:5" ht="9.75">
      <c r="A16" s="179" t="s">
        <v>432</v>
      </c>
      <c r="B16" s="180" t="s">
        <v>433</v>
      </c>
      <c r="C16" s="181" t="s">
        <v>434</v>
      </c>
      <c r="D16" s="171">
        <f>SUM(D17+D18)</f>
        <v>25025</v>
      </c>
      <c r="E16" s="171">
        <f>SUM(E17+E18)</f>
        <v>25025</v>
      </c>
    </row>
    <row r="17" spans="1:5" ht="9.75" customHeight="1">
      <c r="A17" s="185" t="s">
        <v>435</v>
      </c>
      <c r="B17" s="183" t="s">
        <v>436</v>
      </c>
      <c r="C17" s="184" t="s">
        <v>437</v>
      </c>
      <c r="D17" s="173">
        <v>25025</v>
      </c>
      <c r="E17" s="173">
        <v>25025</v>
      </c>
    </row>
    <row r="18" spans="1:5" ht="9.75" customHeight="1">
      <c r="A18" s="185" t="s">
        <v>262</v>
      </c>
      <c r="B18" s="183" t="s">
        <v>438</v>
      </c>
      <c r="C18" s="184" t="s">
        <v>439</v>
      </c>
      <c r="D18" s="173"/>
      <c r="E18" s="173"/>
    </row>
    <row r="19" spans="1:5" ht="9.75" customHeight="1">
      <c r="A19" s="179" t="s">
        <v>440</v>
      </c>
      <c r="B19" s="180" t="s">
        <v>441</v>
      </c>
      <c r="C19" s="181" t="s">
        <v>442</v>
      </c>
      <c r="D19" s="171">
        <f>SUM(D20+D21)</f>
        <v>22532</v>
      </c>
      <c r="E19" s="171">
        <f>SUM(E20+E21)</f>
        <v>22532</v>
      </c>
    </row>
    <row r="20" spans="1:5" ht="9.75" customHeight="1">
      <c r="A20" s="185" t="s">
        <v>443</v>
      </c>
      <c r="B20" s="183" t="s">
        <v>444</v>
      </c>
      <c r="C20" s="184" t="s">
        <v>445</v>
      </c>
      <c r="D20" s="173"/>
      <c r="E20" s="173"/>
    </row>
    <row r="21" spans="1:5" ht="9.75" customHeight="1">
      <c r="A21" s="185" t="s">
        <v>262</v>
      </c>
      <c r="B21" s="183" t="s">
        <v>446</v>
      </c>
      <c r="C21" s="184" t="s">
        <v>447</v>
      </c>
      <c r="D21" s="173">
        <v>22532</v>
      </c>
      <c r="E21" s="173">
        <v>22532</v>
      </c>
    </row>
    <row r="22" spans="1:5" ht="9.75" customHeight="1">
      <c r="A22" s="179" t="s">
        <v>448</v>
      </c>
      <c r="B22" s="180" t="s">
        <v>449</v>
      </c>
      <c r="C22" s="181" t="s">
        <v>450</v>
      </c>
      <c r="D22" s="171">
        <f>SUM(D23+D24+D25)</f>
        <v>0</v>
      </c>
      <c r="E22" s="171">
        <f>SUM(E23+E24+E25)</f>
        <v>0</v>
      </c>
    </row>
    <row r="23" spans="1:5" ht="9.75">
      <c r="A23" s="185" t="s">
        <v>451</v>
      </c>
      <c r="B23" s="183" t="s">
        <v>452</v>
      </c>
      <c r="C23" s="184" t="s">
        <v>453</v>
      </c>
      <c r="D23" s="173"/>
      <c r="E23" s="173"/>
    </row>
    <row r="24" spans="1:5" ht="9.75">
      <c r="A24" s="185" t="s">
        <v>262</v>
      </c>
      <c r="B24" s="183" t="s">
        <v>454</v>
      </c>
      <c r="C24" s="184" t="s">
        <v>455</v>
      </c>
      <c r="D24" s="173"/>
      <c r="E24" s="173"/>
    </row>
    <row r="25" spans="1:5" ht="9.75">
      <c r="A25" s="185" t="s">
        <v>265</v>
      </c>
      <c r="B25" s="183" t="s">
        <v>456</v>
      </c>
      <c r="C25" s="184" t="s">
        <v>457</v>
      </c>
      <c r="D25" s="173"/>
      <c r="E25" s="173"/>
    </row>
    <row r="26" spans="1:5" ht="9.75">
      <c r="A26" s="179" t="s">
        <v>458</v>
      </c>
      <c r="B26" s="180" t="s">
        <v>459</v>
      </c>
      <c r="C26" s="181" t="s">
        <v>460</v>
      </c>
      <c r="D26" s="171">
        <f>SUM(D27+D28)</f>
        <v>-136299</v>
      </c>
      <c r="E26" s="171">
        <f>SUM(E27+E28)</f>
        <v>-129616</v>
      </c>
    </row>
    <row r="27" spans="1:5" ht="9.75">
      <c r="A27" s="182" t="s">
        <v>461</v>
      </c>
      <c r="B27" s="183" t="s">
        <v>462</v>
      </c>
      <c r="C27" s="184" t="s">
        <v>463</v>
      </c>
      <c r="D27" s="173"/>
      <c r="E27" s="173"/>
    </row>
    <row r="28" spans="1:5" ht="9.75">
      <c r="A28" s="185" t="s">
        <v>262</v>
      </c>
      <c r="B28" s="183" t="s">
        <v>464</v>
      </c>
      <c r="C28" s="184" t="s">
        <v>465</v>
      </c>
      <c r="D28" s="173">
        <v>-136299</v>
      </c>
      <c r="E28" s="173">
        <v>-129616</v>
      </c>
    </row>
    <row r="29" spans="1:5" ht="9.75">
      <c r="A29" s="179" t="s">
        <v>466</v>
      </c>
      <c r="B29" s="180" t="s">
        <v>467</v>
      </c>
      <c r="C29" s="181" t="s">
        <v>468</v>
      </c>
      <c r="D29" s="171">
        <f>'P2Súvaha- aktíva'!E10-(D10+D14+D15+D16+D19+D22+D26+D30+D70)</f>
        <v>-3424</v>
      </c>
      <c r="E29" s="171">
        <f>'P2Súvaha- aktíva'!F10-(E10+E14+E15+E16+E19+E22+E26+E30+E70)</f>
        <v>-6683</v>
      </c>
    </row>
    <row r="30" spans="1:5" ht="9.75">
      <c r="A30" s="179" t="s">
        <v>314</v>
      </c>
      <c r="B30" s="180" t="s">
        <v>469</v>
      </c>
      <c r="C30" s="181" t="s">
        <v>470</v>
      </c>
      <c r="D30" s="171">
        <f>D31+D47+D50+D51+D65+D68+D69</f>
        <v>9558</v>
      </c>
      <c r="E30" s="171">
        <f>E31+E47+E50+E51+E65+E68+E69</f>
        <v>8782</v>
      </c>
    </row>
    <row r="31" spans="1:7" ht="9.75">
      <c r="A31" s="179" t="s">
        <v>317</v>
      </c>
      <c r="B31" s="180" t="s">
        <v>471</v>
      </c>
      <c r="C31" s="181" t="s">
        <v>472</v>
      </c>
      <c r="D31" s="171">
        <f>SUM(D32+D36+D37+D38+D39+D40+D41+D42+D43+D44+D45+D46)</f>
        <v>2571</v>
      </c>
      <c r="E31" s="171">
        <f>SUM(E32+E36+E37+E38+E39+E40+E41+E42+E43+E44+E45+E46)</f>
        <v>2571</v>
      </c>
      <c r="G31" s="188"/>
    </row>
    <row r="32" spans="1:5" ht="9.75">
      <c r="A32" s="179" t="s">
        <v>320</v>
      </c>
      <c r="B32" s="180" t="s">
        <v>473</v>
      </c>
      <c r="C32" s="181" t="s">
        <v>474</v>
      </c>
      <c r="D32" s="171">
        <f>SUM(C33:C35)</f>
        <v>0</v>
      </c>
      <c r="E32" s="171">
        <f>SUM(D33:D35)</f>
        <v>0</v>
      </c>
    </row>
    <row r="33" spans="1:5" ht="19.5">
      <c r="A33" s="185" t="s">
        <v>339</v>
      </c>
      <c r="B33" s="183" t="s">
        <v>475</v>
      </c>
      <c r="C33" s="184" t="s">
        <v>476</v>
      </c>
      <c r="D33" s="173"/>
      <c r="E33" s="173"/>
    </row>
    <row r="34" spans="1:5" ht="19.5">
      <c r="A34" s="185" t="s">
        <v>342</v>
      </c>
      <c r="B34" s="183" t="s">
        <v>477</v>
      </c>
      <c r="C34" s="184" t="s">
        <v>478</v>
      </c>
      <c r="D34" s="173"/>
      <c r="E34" s="173"/>
    </row>
    <row r="35" spans="1:5" ht="9.75">
      <c r="A35" s="185" t="s">
        <v>345</v>
      </c>
      <c r="B35" s="183" t="s">
        <v>479</v>
      </c>
      <c r="C35" s="184" t="s">
        <v>480</v>
      </c>
      <c r="D35" s="173"/>
      <c r="E35" s="173"/>
    </row>
    <row r="36" spans="1:5" ht="9.75">
      <c r="A36" s="185" t="s">
        <v>262</v>
      </c>
      <c r="B36" s="183" t="s">
        <v>348</v>
      </c>
      <c r="C36" s="184" t="s">
        <v>481</v>
      </c>
      <c r="D36" s="173"/>
      <c r="E36" s="173"/>
    </row>
    <row r="37" spans="1:5" ht="9.75">
      <c r="A37" s="185" t="s">
        <v>265</v>
      </c>
      <c r="B37" s="183" t="s">
        <v>482</v>
      </c>
      <c r="C37" s="184" t="s">
        <v>483</v>
      </c>
      <c r="D37" s="173"/>
      <c r="E37" s="173"/>
    </row>
    <row r="38" spans="1:5" ht="19.5">
      <c r="A38" s="185" t="s">
        <v>268</v>
      </c>
      <c r="B38" s="183" t="s">
        <v>484</v>
      </c>
      <c r="C38" s="184" t="s">
        <v>485</v>
      </c>
      <c r="D38" s="173"/>
      <c r="E38" s="173"/>
    </row>
    <row r="39" spans="1:5" ht="9.75">
      <c r="A39" s="185" t="s">
        <v>271</v>
      </c>
      <c r="B39" s="183" t="s">
        <v>486</v>
      </c>
      <c r="C39" s="184" t="s">
        <v>487</v>
      </c>
      <c r="D39" s="173"/>
      <c r="E39" s="173"/>
    </row>
    <row r="40" spans="1:7" ht="9.75">
      <c r="A40" s="185" t="s">
        <v>274</v>
      </c>
      <c r="B40" s="183" t="s">
        <v>488</v>
      </c>
      <c r="C40" s="184" t="s">
        <v>489</v>
      </c>
      <c r="D40" s="173"/>
      <c r="E40" s="173"/>
      <c r="G40" s="188"/>
    </row>
    <row r="41" spans="1:5" ht="9.75">
      <c r="A41" s="185" t="s">
        <v>277</v>
      </c>
      <c r="B41" s="183" t="s">
        <v>490</v>
      </c>
      <c r="C41" s="184" t="s">
        <v>491</v>
      </c>
      <c r="D41" s="173"/>
      <c r="E41" s="173"/>
    </row>
    <row r="42" spans="1:5" ht="9.75">
      <c r="A42" s="185" t="s">
        <v>280</v>
      </c>
      <c r="B42" s="183" t="s">
        <v>492</v>
      </c>
      <c r="C42" s="184" t="s">
        <v>493</v>
      </c>
      <c r="D42" s="173"/>
      <c r="E42" s="173"/>
    </row>
    <row r="43" spans="1:5" ht="9.75">
      <c r="A43" s="185" t="s">
        <v>283</v>
      </c>
      <c r="B43" s="183" t="s">
        <v>494</v>
      </c>
      <c r="C43" s="184" t="s">
        <v>495</v>
      </c>
      <c r="D43" s="173">
        <v>2571</v>
      </c>
      <c r="E43" s="173">
        <v>2571</v>
      </c>
    </row>
    <row r="44" spans="1:5" ht="9.75">
      <c r="A44" s="185" t="s">
        <v>308</v>
      </c>
      <c r="B44" s="183" t="s">
        <v>496</v>
      </c>
      <c r="C44" s="184" t="s">
        <v>497</v>
      </c>
      <c r="D44" s="173"/>
      <c r="E44" s="173"/>
    </row>
    <row r="45" spans="1:5" ht="9.75">
      <c r="A45" s="185" t="s">
        <v>311</v>
      </c>
      <c r="B45" s="183" t="s">
        <v>498</v>
      </c>
      <c r="C45" s="184" t="s">
        <v>499</v>
      </c>
      <c r="D45" s="173"/>
      <c r="E45" s="173"/>
    </row>
    <row r="46" spans="1:5" ht="9.75">
      <c r="A46" s="185" t="s">
        <v>500</v>
      </c>
      <c r="B46" s="183" t="s">
        <v>501</v>
      </c>
      <c r="C46" s="184" t="s">
        <v>502</v>
      </c>
      <c r="D46" s="173"/>
      <c r="E46" s="173"/>
    </row>
    <row r="47" spans="1:5" ht="9.75">
      <c r="A47" s="179" t="s">
        <v>333</v>
      </c>
      <c r="B47" s="180" t="s">
        <v>503</v>
      </c>
      <c r="C47" s="181" t="s">
        <v>504</v>
      </c>
      <c r="D47" s="171">
        <f>D48+D49</f>
        <v>0</v>
      </c>
      <c r="E47" s="171">
        <f>E48+E49</f>
        <v>0</v>
      </c>
    </row>
    <row r="48" spans="1:5" ht="9.75">
      <c r="A48" s="182" t="s">
        <v>336</v>
      </c>
      <c r="B48" s="183" t="s">
        <v>505</v>
      </c>
      <c r="C48" s="184" t="s">
        <v>506</v>
      </c>
      <c r="D48" s="173"/>
      <c r="E48" s="173"/>
    </row>
    <row r="49" spans="1:5" ht="9.75">
      <c r="A49" s="182" t="s">
        <v>262</v>
      </c>
      <c r="B49" s="183" t="s">
        <v>507</v>
      </c>
      <c r="C49" s="184" t="s">
        <v>508</v>
      </c>
      <c r="D49" s="173"/>
      <c r="E49" s="173"/>
    </row>
    <row r="50" spans="1:5" ht="9.75">
      <c r="A50" s="179" t="s">
        <v>362</v>
      </c>
      <c r="B50" s="180" t="s">
        <v>509</v>
      </c>
      <c r="C50" s="181" t="s">
        <v>510</v>
      </c>
      <c r="D50" s="173"/>
      <c r="E50" s="173"/>
    </row>
    <row r="51" spans="1:5" ht="9.75">
      <c r="A51" s="179" t="s">
        <v>381</v>
      </c>
      <c r="B51" s="180" t="s">
        <v>511</v>
      </c>
      <c r="C51" s="181" t="s">
        <v>512</v>
      </c>
      <c r="D51" s="171">
        <f>D52+D56+D57+D58+D59+D60+D61+D62+D63+D64</f>
        <v>5987</v>
      </c>
      <c r="E51" s="171">
        <f>E52+E56+E57+E58+E59+E60+E61+E62+E63+E64</f>
        <v>5911</v>
      </c>
    </row>
    <row r="52" spans="1:5" ht="9.75">
      <c r="A52" s="179" t="s">
        <v>384</v>
      </c>
      <c r="B52" s="180" t="s">
        <v>513</v>
      </c>
      <c r="C52" s="181" t="s">
        <v>514</v>
      </c>
      <c r="D52" s="171">
        <f>D53+D54+D55</f>
        <v>3751</v>
      </c>
      <c r="E52" s="171">
        <f>E53+E54+E55</f>
        <v>3568</v>
      </c>
    </row>
    <row r="53" spans="1:5" ht="19.5">
      <c r="A53" s="185" t="s">
        <v>339</v>
      </c>
      <c r="B53" s="183" t="s">
        <v>475</v>
      </c>
      <c r="C53" s="184" t="s">
        <v>515</v>
      </c>
      <c r="D53" s="173"/>
      <c r="E53" s="173"/>
    </row>
    <row r="54" spans="1:5" ht="19.5">
      <c r="A54" s="185" t="s">
        <v>342</v>
      </c>
      <c r="B54" s="183" t="s">
        <v>477</v>
      </c>
      <c r="C54" s="184" t="s">
        <v>516</v>
      </c>
      <c r="D54" s="173"/>
      <c r="E54" s="173"/>
    </row>
    <row r="55" spans="1:5" ht="9.75">
      <c r="A55" s="185" t="s">
        <v>345</v>
      </c>
      <c r="B55" s="183" t="s">
        <v>479</v>
      </c>
      <c r="C55" s="184" t="s">
        <v>517</v>
      </c>
      <c r="D55" s="173">
        <v>3751</v>
      </c>
      <c r="E55" s="173">
        <v>3568</v>
      </c>
    </row>
    <row r="56" spans="1:5" ht="9.75">
      <c r="A56" s="185" t="s">
        <v>262</v>
      </c>
      <c r="B56" s="183" t="s">
        <v>348</v>
      </c>
      <c r="C56" s="184" t="s">
        <v>518</v>
      </c>
      <c r="D56" s="173"/>
      <c r="E56" s="173"/>
    </row>
    <row r="57" spans="1:5" ht="9.75">
      <c r="A57" s="185" t="s">
        <v>265</v>
      </c>
      <c r="B57" s="183" t="s">
        <v>482</v>
      </c>
      <c r="C57" s="184" t="s">
        <v>519</v>
      </c>
      <c r="D57" s="173"/>
      <c r="E57" s="173"/>
    </row>
    <row r="58" spans="1:5" ht="19.5">
      <c r="A58" s="185" t="s">
        <v>268</v>
      </c>
      <c r="B58" s="183" t="s">
        <v>484</v>
      </c>
      <c r="C58" s="184" t="s">
        <v>520</v>
      </c>
      <c r="D58" s="173"/>
      <c r="E58" s="173"/>
    </row>
    <row r="59" spans="1:5" ht="9.75">
      <c r="A59" s="185" t="s">
        <v>271</v>
      </c>
      <c r="B59" s="183" t="s">
        <v>521</v>
      </c>
      <c r="C59" s="184" t="s">
        <v>522</v>
      </c>
      <c r="D59" s="173">
        <v>611</v>
      </c>
      <c r="E59" s="173">
        <v>611</v>
      </c>
    </row>
    <row r="60" spans="1:5" ht="9.75">
      <c r="A60" s="185" t="s">
        <v>274</v>
      </c>
      <c r="B60" s="183" t="s">
        <v>523</v>
      </c>
      <c r="C60" s="184" t="s">
        <v>524</v>
      </c>
      <c r="D60" s="173">
        <v>512</v>
      </c>
      <c r="E60" s="173">
        <v>522</v>
      </c>
    </row>
    <row r="61" spans="1:5" ht="9.75">
      <c r="A61" s="185" t="s">
        <v>277</v>
      </c>
      <c r="B61" s="183" t="s">
        <v>525</v>
      </c>
      <c r="C61" s="184" t="s">
        <v>526</v>
      </c>
      <c r="D61" s="173">
        <v>202</v>
      </c>
      <c r="E61" s="173">
        <v>252</v>
      </c>
    </row>
    <row r="62" spans="1:5" ht="9.75">
      <c r="A62" s="185" t="s">
        <v>280</v>
      </c>
      <c r="B62" s="183" t="s">
        <v>527</v>
      </c>
      <c r="C62" s="184" t="s">
        <v>528</v>
      </c>
      <c r="D62" s="173">
        <v>911</v>
      </c>
      <c r="E62" s="173">
        <v>958</v>
      </c>
    </row>
    <row r="63" spans="1:5" ht="9.75">
      <c r="A63" s="185" t="s">
        <v>283</v>
      </c>
      <c r="B63" s="183" t="s">
        <v>529</v>
      </c>
      <c r="C63" s="184" t="s">
        <v>530</v>
      </c>
      <c r="D63" s="173"/>
      <c r="E63" s="173"/>
    </row>
    <row r="64" spans="1:5" ht="9.75">
      <c r="A64" s="185" t="s">
        <v>308</v>
      </c>
      <c r="B64" s="183" t="s">
        <v>531</v>
      </c>
      <c r="C64" s="184" t="s">
        <v>532</v>
      </c>
      <c r="D64" s="173"/>
      <c r="E64" s="173"/>
    </row>
    <row r="65" spans="1:5" ht="9.75">
      <c r="A65" s="179" t="s">
        <v>393</v>
      </c>
      <c r="B65" s="180" t="s">
        <v>533</v>
      </c>
      <c r="C65" s="181" t="s">
        <v>534</v>
      </c>
      <c r="D65" s="171">
        <f>SUM(D66+D67)</f>
        <v>1000</v>
      </c>
      <c r="E65" s="171">
        <f>SUM(E66+E67)</f>
        <v>300</v>
      </c>
    </row>
    <row r="66" spans="1:5" ht="9.75">
      <c r="A66" s="182" t="s">
        <v>396</v>
      </c>
      <c r="B66" s="183" t="s">
        <v>505</v>
      </c>
      <c r="C66" s="184" t="s">
        <v>535</v>
      </c>
      <c r="D66" s="173"/>
      <c r="E66" s="173"/>
    </row>
    <row r="67" spans="1:5" ht="9.75">
      <c r="A67" s="185" t="s">
        <v>262</v>
      </c>
      <c r="B67" s="183" t="s">
        <v>507</v>
      </c>
      <c r="C67" s="184" t="s">
        <v>536</v>
      </c>
      <c r="D67" s="173">
        <v>1000</v>
      </c>
      <c r="E67" s="173">
        <v>300</v>
      </c>
    </row>
    <row r="68" spans="1:5" ht="9.75">
      <c r="A68" s="179" t="s">
        <v>537</v>
      </c>
      <c r="B68" s="180" t="s">
        <v>538</v>
      </c>
      <c r="C68" s="181" t="s">
        <v>539</v>
      </c>
      <c r="D68" s="173"/>
      <c r="E68" s="173"/>
    </row>
    <row r="69" spans="1:5" ht="9.75">
      <c r="A69" s="179" t="s">
        <v>540</v>
      </c>
      <c r="B69" s="180" t="s">
        <v>541</v>
      </c>
      <c r="C69" s="181" t="s">
        <v>542</v>
      </c>
      <c r="D69" s="173"/>
      <c r="E69" s="173"/>
    </row>
    <row r="70" spans="1:5" ht="9.75">
      <c r="A70" s="179" t="s">
        <v>401</v>
      </c>
      <c r="B70" s="180" t="s">
        <v>402</v>
      </c>
      <c r="C70" s="189">
        <v>141</v>
      </c>
      <c r="D70" s="171">
        <f>SUM(D71:D74)</f>
        <v>0</v>
      </c>
      <c r="E70" s="171">
        <f>SUM(E71:E74)</f>
        <v>0</v>
      </c>
    </row>
    <row r="71" spans="1:5" ht="9.75">
      <c r="A71" s="182" t="s">
        <v>543</v>
      </c>
      <c r="B71" s="183" t="s">
        <v>544</v>
      </c>
      <c r="C71" s="184" t="s">
        <v>545</v>
      </c>
      <c r="D71" s="173"/>
      <c r="E71" s="173"/>
    </row>
    <row r="72" spans="1:5" ht="9.75">
      <c r="A72" s="190" t="s">
        <v>262</v>
      </c>
      <c r="B72" s="183" t="s">
        <v>546</v>
      </c>
      <c r="C72" s="184" t="s">
        <v>547</v>
      </c>
      <c r="D72" s="173"/>
      <c r="E72" s="173"/>
    </row>
    <row r="73" spans="1:5" ht="9.75">
      <c r="A73" s="190" t="s">
        <v>265</v>
      </c>
      <c r="B73" s="183" t="s">
        <v>548</v>
      </c>
      <c r="C73" s="184" t="s">
        <v>549</v>
      </c>
      <c r="D73" s="173"/>
      <c r="E73" s="173"/>
    </row>
    <row r="74" spans="1:5" ht="9.75">
      <c r="A74" s="190" t="s">
        <v>268</v>
      </c>
      <c r="B74" s="183" t="s">
        <v>550</v>
      </c>
      <c r="C74" s="184" t="s">
        <v>551</v>
      </c>
      <c r="D74" s="173"/>
      <c r="E74" s="173"/>
    </row>
  </sheetData>
  <sheetProtection password="9F76" sheet="1" objects="1" scenarios="1" formatCells="0" formatColumns="0" formatRows="0"/>
  <mergeCells count="9">
    <mergeCell ref="A5:B5"/>
    <mergeCell ref="C5:E5"/>
    <mergeCell ref="A1:E1"/>
    <mergeCell ref="A2:B2"/>
    <mergeCell ref="C2:E2"/>
    <mergeCell ref="A3:B3"/>
    <mergeCell ref="C3:E3"/>
    <mergeCell ref="A4:B4"/>
    <mergeCell ref="C4:E4"/>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1:G69"/>
  <sheetViews>
    <sheetView showGridLines="0" zoomScale="115" zoomScaleNormal="115" zoomScalePageLayoutView="0" workbookViewId="0" topLeftCell="A1">
      <pane ySplit="8" topLeftCell="A42" activePane="bottomLeft" state="frozen"/>
      <selection pane="topLeft" activeCell="A1" sqref="A1"/>
      <selection pane="bottomLeft" activeCell="G31" sqref="G31"/>
    </sheetView>
  </sheetViews>
  <sheetFormatPr defaultColWidth="9.140625" defaultRowHeight="12.75"/>
  <cols>
    <col min="1" max="1" width="5.00390625" style="191" customWidth="1"/>
    <col min="2" max="2" width="47.57421875" style="192" customWidth="1"/>
    <col min="3" max="3" width="5.140625" style="191" customWidth="1"/>
    <col min="4" max="5" width="14.00390625" style="191" customWidth="1"/>
    <col min="6" max="6" width="1.1484375" style="191" customWidth="1"/>
    <col min="7" max="7" width="14.00390625" style="191" customWidth="1"/>
    <col min="8" max="16384" width="9.140625" style="191" customWidth="1"/>
  </cols>
  <sheetData>
    <row r="1" spans="1:7" s="164" customFormat="1" ht="10.5" customHeight="1">
      <c r="A1" s="439" t="s">
        <v>552</v>
      </c>
      <c r="B1" s="439"/>
      <c r="C1" s="439"/>
      <c r="D1" s="439"/>
      <c r="E1" s="439"/>
      <c r="F1" s="439"/>
      <c r="G1" s="439"/>
    </row>
    <row r="2" spans="1:7" s="164" customFormat="1" ht="15" customHeight="1">
      <c r="A2" s="440" t="s">
        <v>216</v>
      </c>
      <c r="B2" s="440"/>
      <c r="C2" s="458" t="s">
        <v>952</v>
      </c>
      <c r="D2" s="458"/>
      <c r="E2" s="458"/>
      <c r="F2" s="458"/>
      <c r="G2" s="458"/>
    </row>
    <row r="3" spans="1:7" s="161" customFormat="1" ht="16.5" customHeight="1">
      <c r="A3" s="440" t="s">
        <v>217</v>
      </c>
      <c r="B3" s="440"/>
      <c r="C3" s="458" t="s">
        <v>953</v>
      </c>
      <c r="D3" s="458"/>
      <c r="E3" s="458"/>
      <c r="F3" s="458"/>
      <c r="G3" s="458"/>
    </row>
    <row r="4" spans="1:7" s="161" customFormat="1" ht="16.5" customHeight="1">
      <c r="A4" s="440" t="s">
        <v>218</v>
      </c>
      <c r="B4" s="440"/>
      <c r="C4" s="428" t="str">
        <f>IF(ISBLANK(Ročná_správa!B12),"  ",Ročná_správa!B12)</f>
        <v>STP akciová spoločnosť Michalovce</v>
      </c>
      <c r="D4" s="428"/>
      <c r="E4" s="428"/>
      <c r="F4" s="428"/>
      <c r="G4" s="428"/>
    </row>
    <row r="5" spans="1:7" s="161" customFormat="1" ht="15.75">
      <c r="A5" s="440" t="s">
        <v>7</v>
      </c>
      <c r="B5" s="440"/>
      <c r="C5" s="428" t="str">
        <f>IF(ISBLANK(Ročná_správa!E6),"  ",Ročná_správa!E6)</f>
        <v>31650058</v>
      </c>
      <c r="D5" s="428"/>
      <c r="E5" s="428"/>
      <c r="F5" s="428"/>
      <c r="G5" s="428"/>
    </row>
    <row r="7" spans="1:7" ht="12.75" customHeight="1">
      <c r="A7" s="443" t="s">
        <v>219</v>
      </c>
      <c r="B7" s="443" t="s">
        <v>553</v>
      </c>
      <c r="C7" s="443" t="s">
        <v>221</v>
      </c>
      <c r="D7" s="459" t="s">
        <v>554</v>
      </c>
      <c r="E7" s="459"/>
      <c r="F7" s="193"/>
      <c r="G7" s="459" t="s">
        <v>555</v>
      </c>
    </row>
    <row r="8" spans="1:7" ht="29.25">
      <c r="A8" s="443"/>
      <c r="B8" s="443"/>
      <c r="C8" s="443"/>
      <c r="D8" s="194" t="s">
        <v>556</v>
      </c>
      <c r="E8" s="194" t="s">
        <v>557</v>
      </c>
      <c r="F8" s="193"/>
      <c r="G8" s="459"/>
    </row>
    <row r="9" spans="1:7" ht="9.75">
      <c r="A9" s="181" t="s">
        <v>558</v>
      </c>
      <c r="B9" s="195" t="s">
        <v>559</v>
      </c>
      <c r="C9" s="181" t="s">
        <v>228</v>
      </c>
      <c r="D9" s="196">
        <v>29891</v>
      </c>
      <c r="E9" s="196">
        <v>32356</v>
      </c>
      <c r="F9" s="197"/>
      <c r="G9" s="196">
        <v>25000</v>
      </c>
    </row>
    <row r="10" spans="1:7" ht="9.75">
      <c r="A10" s="181" t="s">
        <v>560</v>
      </c>
      <c r="B10" s="195" t="s">
        <v>561</v>
      </c>
      <c r="C10" s="181" t="s">
        <v>231</v>
      </c>
      <c r="D10" s="171">
        <f>SUM(D11:D17)</f>
        <v>29891</v>
      </c>
      <c r="E10" s="171">
        <f>SUM(E11:E17)</f>
        <v>32356</v>
      </c>
      <c r="F10" s="198"/>
      <c r="G10" s="171">
        <f>SUM(G11+G12+G13+G14+G15+G16+G17)</f>
        <v>25000</v>
      </c>
    </row>
    <row r="11" spans="1:7" ht="9.75">
      <c r="A11" s="184" t="s">
        <v>562</v>
      </c>
      <c r="B11" s="199" t="s">
        <v>563</v>
      </c>
      <c r="C11" s="184" t="s">
        <v>234</v>
      </c>
      <c r="D11" s="173"/>
      <c r="E11" s="173"/>
      <c r="F11" s="200"/>
      <c r="G11" s="173"/>
    </row>
    <row r="12" spans="1:7" ht="9.75">
      <c r="A12" s="184" t="s">
        <v>564</v>
      </c>
      <c r="B12" s="201" t="s">
        <v>565</v>
      </c>
      <c r="C12" s="184" t="s">
        <v>237</v>
      </c>
      <c r="D12" s="173"/>
      <c r="E12" s="173"/>
      <c r="F12" s="200"/>
      <c r="G12" s="173"/>
    </row>
    <row r="13" spans="1:7" ht="9.75">
      <c r="A13" s="184" t="s">
        <v>566</v>
      </c>
      <c r="B13" s="201" t="s">
        <v>567</v>
      </c>
      <c r="C13" s="184" t="s">
        <v>240</v>
      </c>
      <c r="D13" s="173">
        <v>29891</v>
      </c>
      <c r="E13" s="173">
        <v>32356</v>
      </c>
      <c r="F13" s="200"/>
      <c r="G13" s="173">
        <v>25000</v>
      </c>
    </row>
    <row r="14" spans="1:7" ht="9.75">
      <c r="A14" s="184" t="s">
        <v>568</v>
      </c>
      <c r="B14" s="201" t="s">
        <v>569</v>
      </c>
      <c r="C14" s="184" t="s">
        <v>243</v>
      </c>
      <c r="D14" s="173"/>
      <c r="E14" s="173"/>
      <c r="F14" s="200"/>
      <c r="G14" s="173"/>
    </row>
    <row r="15" spans="1:7" ht="9.75">
      <c r="A15" s="184" t="s">
        <v>570</v>
      </c>
      <c r="B15" s="201" t="s">
        <v>571</v>
      </c>
      <c r="C15" s="184" t="s">
        <v>246</v>
      </c>
      <c r="D15" s="173"/>
      <c r="E15" s="173"/>
      <c r="F15" s="200"/>
      <c r="G15" s="173"/>
    </row>
    <row r="16" spans="1:7" ht="19.5">
      <c r="A16" s="184" t="s">
        <v>572</v>
      </c>
      <c r="B16" s="201" t="s">
        <v>573</v>
      </c>
      <c r="C16" s="184" t="s">
        <v>249</v>
      </c>
      <c r="D16" s="173"/>
      <c r="E16" s="173"/>
      <c r="F16" s="200"/>
      <c r="G16" s="173"/>
    </row>
    <row r="17" spans="1:7" ht="9.75">
      <c r="A17" s="184" t="s">
        <v>574</v>
      </c>
      <c r="B17" s="201" t="s">
        <v>575</v>
      </c>
      <c r="C17" s="184" t="s">
        <v>252</v>
      </c>
      <c r="D17" s="173"/>
      <c r="E17" s="173"/>
      <c r="F17" s="200"/>
      <c r="G17" s="173"/>
    </row>
    <row r="18" spans="1:7" ht="9.75">
      <c r="A18" s="181" t="s">
        <v>560</v>
      </c>
      <c r="B18" s="195" t="s">
        <v>576</v>
      </c>
      <c r="C18" s="181" t="s">
        <v>255</v>
      </c>
      <c r="D18" s="171">
        <f>SUM(D19+D20+D21+D22+D23+D28+D29+D32+D33+D34)</f>
        <v>33171</v>
      </c>
      <c r="E18" s="171">
        <f>SUM(E19+E20+E21+E22+E23+E28+E29+E32+E33+E34)</f>
        <v>38850</v>
      </c>
      <c r="F18" s="198"/>
      <c r="G18" s="171">
        <f>SUM(G19+G20+G21+G22+G23+G28+G29+G32+G33+G34)</f>
        <v>23872</v>
      </c>
    </row>
    <row r="19" spans="1:7" ht="9.75">
      <c r="A19" s="184" t="s">
        <v>229</v>
      </c>
      <c r="B19" s="201" t="s">
        <v>577</v>
      </c>
      <c r="C19" s="184" t="s">
        <v>258</v>
      </c>
      <c r="D19" s="173"/>
      <c r="E19" s="173"/>
      <c r="F19" s="200"/>
      <c r="G19" s="173"/>
    </row>
    <row r="20" spans="1:7" ht="9.75">
      <c r="A20" s="184" t="s">
        <v>314</v>
      </c>
      <c r="B20" s="201" t="s">
        <v>578</v>
      </c>
      <c r="C20" s="184" t="s">
        <v>261</v>
      </c>
      <c r="D20" s="173">
        <v>7108</v>
      </c>
      <c r="E20" s="173">
        <v>10174</v>
      </c>
      <c r="F20" s="200"/>
      <c r="G20" s="173">
        <v>6500</v>
      </c>
    </row>
    <row r="21" spans="1:7" ht="9.75">
      <c r="A21" s="184" t="s">
        <v>401</v>
      </c>
      <c r="B21" s="201" t="s">
        <v>579</v>
      </c>
      <c r="C21" s="184" t="s">
        <v>264</v>
      </c>
      <c r="D21" s="173"/>
      <c r="E21" s="173"/>
      <c r="F21" s="200"/>
      <c r="G21" s="173"/>
    </row>
    <row r="22" spans="1:7" ht="9.75">
      <c r="A22" s="184" t="s">
        <v>580</v>
      </c>
      <c r="B22" s="201" t="s">
        <v>581</v>
      </c>
      <c r="C22" s="184" t="s">
        <v>267</v>
      </c>
      <c r="D22" s="173">
        <v>3861</v>
      </c>
      <c r="E22" s="173">
        <v>9671</v>
      </c>
      <c r="F22" s="200"/>
      <c r="G22" s="173">
        <v>3700</v>
      </c>
    </row>
    <row r="23" spans="1:7" ht="9.75">
      <c r="A23" s="184" t="s">
        <v>582</v>
      </c>
      <c r="B23" s="201" t="s">
        <v>583</v>
      </c>
      <c r="C23" s="184" t="s">
        <v>270</v>
      </c>
      <c r="D23" s="202">
        <f>SUM(D24+D25+D26+D27)</f>
        <v>12448</v>
      </c>
      <c r="E23" s="202">
        <f>SUM(E24+E25+E26+E27)</f>
        <v>9755</v>
      </c>
      <c r="F23" s="203"/>
      <c r="G23" s="202">
        <f>SUM(G24+G25+G26+G27)</f>
        <v>9700</v>
      </c>
    </row>
    <row r="24" spans="1:7" ht="9.75">
      <c r="A24" s="184" t="s">
        <v>584</v>
      </c>
      <c r="B24" s="201" t="s">
        <v>585</v>
      </c>
      <c r="C24" s="184" t="s">
        <v>273</v>
      </c>
      <c r="D24" s="173">
        <v>9876</v>
      </c>
      <c r="E24" s="173">
        <v>7410</v>
      </c>
      <c r="F24" s="200"/>
      <c r="G24" s="173">
        <v>7400</v>
      </c>
    </row>
    <row r="25" spans="1:7" ht="9.75">
      <c r="A25" s="184" t="s">
        <v>262</v>
      </c>
      <c r="B25" s="201" t="s">
        <v>586</v>
      </c>
      <c r="C25" s="184" t="s">
        <v>276</v>
      </c>
      <c r="D25" s="173"/>
      <c r="E25" s="173"/>
      <c r="F25" s="200"/>
      <c r="G25" s="173"/>
    </row>
    <row r="26" spans="1:7" ht="9.75">
      <c r="A26" s="184" t="s">
        <v>265</v>
      </c>
      <c r="B26" s="201" t="s">
        <v>587</v>
      </c>
      <c r="C26" s="184" t="s">
        <v>279</v>
      </c>
      <c r="D26" s="173">
        <v>2572</v>
      </c>
      <c r="E26" s="173">
        <v>2345</v>
      </c>
      <c r="F26" s="200"/>
      <c r="G26" s="173">
        <v>2300</v>
      </c>
    </row>
    <row r="27" spans="1:7" ht="9.75">
      <c r="A27" s="184" t="s">
        <v>268</v>
      </c>
      <c r="B27" s="201" t="s">
        <v>588</v>
      </c>
      <c r="C27" s="184" t="s">
        <v>282</v>
      </c>
      <c r="D27" s="173"/>
      <c r="E27" s="173"/>
      <c r="F27" s="200"/>
      <c r="G27" s="173"/>
    </row>
    <row r="28" spans="1:7" ht="9.75">
      <c r="A28" s="184" t="s">
        <v>589</v>
      </c>
      <c r="B28" s="201" t="s">
        <v>590</v>
      </c>
      <c r="C28" s="184" t="s">
        <v>285</v>
      </c>
      <c r="D28" s="173">
        <v>1961</v>
      </c>
      <c r="E28" s="173">
        <v>1961</v>
      </c>
      <c r="F28" s="200"/>
      <c r="G28" s="173">
        <v>2161</v>
      </c>
    </row>
    <row r="29" spans="1:7" ht="19.5">
      <c r="A29" s="184" t="s">
        <v>591</v>
      </c>
      <c r="B29" s="201" t="s">
        <v>592</v>
      </c>
      <c r="C29" s="184" t="s">
        <v>288</v>
      </c>
      <c r="D29" s="202">
        <f>SUM(D30+D31)</f>
        <v>1451</v>
      </c>
      <c r="E29" s="202">
        <f>SUM(E30+E31)</f>
        <v>2128</v>
      </c>
      <c r="F29" s="203"/>
      <c r="G29" s="202">
        <f>SUM(G30+G31)</f>
        <v>1451</v>
      </c>
    </row>
    <row r="30" spans="1:7" ht="19.5">
      <c r="A30" s="184" t="s">
        <v>593</v>
      </c>
      <c r="B30" s="201" t="s">
        <v>594</v>
      </c>
      <c r="C30" s="184" t="s">
        <v>291</v>
      </c>
      <c r="D30" s="173">
        <v>1451</v>
      </c>
      <c r="E30" s="173">
        <v>2128</v>
      </c>
      <c r="F30" s="200"/>
      <c r="G30" s="173">
        <v>1451</v>
      </c>
    </row>
    <row r="31" spans="1:7" ht="19.5">
      <c r="A31" s="184" t="s">
        <v>262</v>
      </c>
      <c r="B31" s="201" t="s">
        <v>595</v>
      </c>
      <c r="C31" s="184" t="s">
        <v>293</v>
      </c>
      <c r="D31" s="173"/>
      <c r="E31" s="173"/>
      <c r="F31" s="200"/>
      <c r="G31" s="173"/>
    </row>
    <row r="32" spans="1:7" ht="9.75">
      <c r="A32" s="184" t="s">
        <v>596</v>
      </c>
      <c r="B32" s="201" t="s">
        <v>597</v>
      </c>
      <c r="C32" s="184" t="s">
        <v>295</v>
      </c>
      <c r="D32" s="173"/>
      <c r="E32" s="173"/>
      <c r="F32" s="200"/>
      <c r="G32" s="173"/>
    </row>
    <row r="33" spans="1:7" ht="9.75">
      <c r="A33" s="184" t="s">
        <v>562</v>
      </c>
      <c r="B33" s="201" t="s">
        <v>598</v>
      </c>
      <c r="C33" s="184" t="s">
        <v>297</v>
      </c>
      <c r="D33" s="173">
        <v>5977</v>
      </c>
      <c r="E33" s="173"/>
      <c r="F33" s="200"/>
      <c r="G33" s="173"/>
    </row>
    <row r="34" spans="1:7" ht="9.75">
      <c r="A34" s="184" t="s">
        <v>599</v>
      </c>
      <c r="B34" s="201" t="s">
        <v>600</v>
      </c>
      <c r="C34" s="184" t="s">
        <v>299</v>
      </c>
      <c r="D34" s="173">
        <v>365</v>
      </c>
      <c r="E34" s="173">
        <v>5161</v>
      </c>
      <c r="F34" s="200"/>
      <c r="G34" s="173">
        <v>360</v>
      </c>
    </row>
    <row r="35" spans="1:7" ht="9.75">
      <c r="A35" s="204" t="s">
        <v>601</v>
      </c>
      <c r="B35" s="204" t="s">
        <v>602</v>
      </c>
      <c r="C35" s="181" t="s">
        <v>301</v>
      </c>
      <c r="D35" s="171">
        <f>SUM(D10-D18)</f>
        <v>-3280</v>
      </c>
      <c r="E35" s="171">
        <f>SUM(E10-E18)</f>
        <v>-6494</v>
      </c>
      <c r="F35" s="205"/>
      <c r="G35" s="171">
        <f>SUM(G10-G18)</f>
        <v>1128</v>
      </c>
    </row>
    <row r="36" spans="1:7" ht="9.75">
      <c r="A36" s="206" t="s">
        <v>558</v>
      </c>
      <c r="B36" s="204" t="s">
        <v>603</v>
      </c>
      <c r="C36" s="181" t="s">
        <v>303</v>
      </c>
      <c r="D36" s="171">
        <f>SUM(D11+D12+D13+D14+D15)-(D19+D20+D21+D22)</f>
        <v>18922</v>
      </c>
      <c r="E36" s="171">
        <f>SUM(E11+E12+E13+E14+E15)-(E19+E20+E21+E22)</f>
        <v>12511</v>
      </c>
      <c r="F36" s="198"/>
      <c r="G36" s="171">
        <f>SUM(G11+G12+G13+G14+G15)-(G19+G20+G21+G22)</f>
        <v>14800</v>
      </c>
    </row>
    <row r="37" spans="1:7" ht="9.75">
      <c r="A37" s="206" t="s">
        <v>560</v>
      </c>
      <c r="B37" s="204" t="s">
        <v>604</v>
      </c>
      <c r="C37" s="181" t="s">
        <v>305</v>
      </c>
      <c r="D37" s="171">
        <f>SUM(D38+D39+D43+D47+D50+D51+D52)</f>
        <v>0</v>
      </c>
      <c r="E37" s="171">
        <f>SUM(E38+E39+E43+E47+E50+E51+E52)</f>
        <v>0</v>
      </c>
      <c r="F37" s="198"/>
      <c r="G37" s="171">
        <f>SUM(G38+G39+G43+G47+G50+G51+G52)</f>
        <v>0</v>
      </c>
    </row>
    <row r="38" spans="1:7" ht="9.75">
      <c r="A38" s="184" t="s">
        <v>605</v>
      </c>
      <c r="B38" s="201" t="s">
        <v>606</v>
      </c>
      <c r="C38" s="184" t="s">
        <v>307</v>
      </c>
      <c r="D38" s="173"/>
      <c r="E38" s="173"/>
      <c r="F38" s="200"/>
      <c r="G38" s="173"/>
    </row>
    <row r="39" spans="1:7" ht="9.75">
      <c r="A39" s="184" t="s">
        <v>607</v>
      </c>
      <c r="B39" s="201" t="s">
        <v>608</v>
      </c>
      <c r="C39" s="184" t="s">
        <v>310</v>
      </c>
      <c r="D39" s="202">
        <f>SUM(D40+D41+D42)</f>
        <v>0</v>
      </c>
      <c r="E39" s="202">
        <f>SUM(E40+E41+E42)</f>
        <v>0</v>
      </c>
      <c r="F39" s="203"/>
      <c r="G39" s="202">
        <f>SUM(G40+G41+G42)</f>
        <v>0</v>
      </c>
    </row>
    <row r="40" spans="1:7" ht="9.75">
      <c r="A40" s="184" t="s">
        <v>609</v>
      </c>
      <c r="B40" s="201" t="s">
        <v>610</v>
      </c>
      <c r="C40" s="184" t="s">
        <v>313</v>
      </c>
      <c r="D40" s="173"/>
      <c r="E40" s="173"/>
      <c r="F40" s="200"/>
      <c r="G40" s="173"/>
    </row>
    <row r="41" spans="1:7" ht="19.5">
      <c r="A41" s="184" t="s">
        <v>262</v>
      </c>
      <c r="B41" s="201" t="s">
        <v>611</v>
      </c>
      <c r="C41" s="184" t="s">
        <v>316</v>
      </c>
      <c r="D41" s="173"/>
      <c r="E41" s="173"/>
      <c r="F41" s="200"/>
      <c r="G41" s="173"/>
    </row>
    <row r="42" spans="1:7" ht="9.75">
      <c r="A42" s="184" t="s">
        <v>265</v>
      </c>
      <c r="B42" s="201" t="s">
        <v>612</v>
      </c>
      <c r="C42" s="184" t="s">
        <v>319</v>
      </c>
      <c r="D42" s="173"/>
      <c r="E42" s="173"/>
      <c r="F42" s="200"/>
      <c r="G42" s="173"/>
    </row>
    <row r="43" spans="1:7" ht="9.75">
      <c r="A43" s="184" t="s">
        <v>613</v>
      </c>
      <c r="B43" s="201" t="s">
        <v>614</v>
      </c>
      <c r="C43" s="184" t="s">
        <v>322</v>
      </c>
      <c r="D43" s="202">
        <f>SUM(D44+D45+D46)</f>
        <v>0</v>
      </c>
      <c r="E43" s="202">
        <f>SUM(E44+E45+E46)</f>
        <v>0</v>
      </c>
      <c r="F43" s="203"/>
      <c r="G43" s="202">
        <f>SUM(G44+G45+G46)</f>
        <v>0</v>
      </c>
    </row>
    <row r="44" spans="1:7" ht="19.5">
      <c r="A44" s="184" t="s">
        <v>615</v>
      </c>
      <c r="B44" s="201" t="s">
        <v>616</v>
      </c>
      <c r="C44" s="184" t="s">
        <v>324</v>
      </c>
      <c r="D44" s="173"/>
      <c r="E44" s="173"/>
      <c r="F44" s="200"/>
      <c r="G44" s="173"/>
    </row>
    <row r="45" spans="1:7" ht="19.5">
      <c r="A45" s="184" t="s">
        <v>262</v>
      </c>
      <c r="B45" s="201" t="s">
        <v>617</v>
      </c>
      <c r="C45" s="184" t="s">
        <v>326</v>
      </c>
      <c r="D45" s="173"/>
      <c r="E45" s="173"/>
      <c r="F45" s="200"/>
      <c r="G45" s="173"/>
    </row>
    <row r="46" spans="1:7" ht="9.75">
      <c r="A46" s="184" t="s">
        <v>265</v>
      </c>
      <c r="B46" s="201" t="s">
        <v>618</v>
      </c>
      <c r="C46" s="184" t="s">
        <v>328</v>
      </c>
      <c r="D46" s="173"/>
      <c r="E46" s="173"/>
      <c r="F46" s="200"/>
      <c r="G46" s="173"/>
    </row>
    <row r="47" spans="1:7" ht="9.75">
      <c r="A47" s="184" t="s">
        <v>619</v>
      </c>
      <c r="B47" s="201" t="s">
        <v>620</v>
      </c>
      <c r="C47" s="184" t="s">
        <v>330</v>
      </c>
      <c r="D47" s="202">
        <f>SUM(D48+D49)</f>
        <v>0</v>
      </c>
      <c r="E47" s="202">
        <f>SUM(E48+E49)</f>
        <v>0</v>
      </c>
      <c r="F47" s="203"/>
      <c r="G47" s="202">
        <f>SUM(G48+G49)</f>
        <v>0</v>
      </c>
    </row>
    <row r="48" spans="1:7" ht="9.75">
      <c r="A48" s="184" t="s">
        <v>621</v>
      </c>
      <c r="B48" s="201" t="s">
        <v>622</v>
      </c>
      <c r="C48" s="184" t="s">
        <v>332</v>
      </c>
      <c r="D48" s="173"/>
      <c r="E48" s="173"/>
      <c r="F48" s="200"/>
      <c r="G48" s="173"/>
    </row>
    <row r="49" spans="1:7" ht="9.75">
      <c r="A49" s="184" t="s">
        <v>262</v>
      </c>
      <c r="B49" s="201" t="s">
        <v>623</v>
      </c>
      <c r="C49" s="184" t="s">
        <v>335</v>
      </c>
      <c r="D49" s="173"/>
      <c r="E49" s="173"/>
      <c r="F49" s="200"/>
      <c r="G49" s="173"/>
    </row>
    <row r="50" spans="1:7" ht="9.75">
      <c r="A50" s="184" t="s">
        <v>624</v>
      </c>
      <c r="B50" s="201" t="s">
        <v>625</v>
      </c>
      <c r="C50" s="184" t="s">
        <v>338</v>
      </c>
      <c r="D50" s="173"/>
      <c r="E50" s="173"/>
      <c r="F50" s="200"/>
      <c r="G50" s="173"/>
    </row>
    <row r="51" spans="1:7" ht="9.75">
      <c r="A51" s="184" t="s">
        <v>626</v>
      </c>
      <c r="B51" s="201" t="s">
        <v>627</v>
      </c>
      <c r="C51" s="184" t="s">
        <v>341</v>
      </c>
      <c r="D51" s="173"/>
      <c r="E51" s="173"/>
      <c r="F51" s="200"/>
      <c r="G51" s="173"/>
    </row>
    <row r="52" spans="1:7" ht="9.75">
      <c r="A52" s="184" t="s">
        <v>628</v>
      </c>
      <c r="B52" s="201" t="s">
        <v>629</v>
      </c>
      <c r="C52" s="184" t="s">
        <v>344</v>
      </c>
      <c r="D52" s="173"/>
      <c r="E52" s="173"/>
      <c r="F52" s="200"/>
      <c r="G52" s="173"/>
    </row>
    <row r="53" spans="1:7" ht="9.75">
      <c r="A53" s="181" t="s">
        <v>560</v>
      </c>
      <c r="B53" s="204" t="s">
        <v>630</v>
      </c>
      <c r="C53" s="181" t="s">
        <v>347</v>
      </c>
      <c r="D53" s="171">
        <f>SUM(D54+D55+D56+D57+D60+D61+D62)</f>
        <v>144</v>
      </c>
      <c r="E53" s="171">
        <f>SUM(E54+E55+E56+E57+E60+E61+E62)</f>
        <v>189</v>
      </c>
      <c r="F53" s="198"/>
      <c r="G53" s="171">
        <f>SUM(G54+G55+G56+G57+G60+G61+G62)</f>
        <v>165</v>
      </c>
    </row>
    <row r="54" spans="1:7" ht="9.75">
      <c r="A54" s="184" t="s">
        <v>631</v>
      </c>
      <c r="B54" s="201" t="s">
        <v>632</v>
      </c>
      <c r="C54" s="184" t="s">
        <v>349</v>
      </c>
      <c r="D54" s="173"/>
      <c r="E54" s="173"/>
      <c r="F54" s="200"/>
      <c r="G54" s="173"/>
    </row>
    <row r="55" spans="1:7" ht="9.75">
      <c r="A55" s="184" t="s">
        <v>633</v>
      </c>
      <c r="B55" s="201" t="s">
        <v>634</v>
      </c>
      <c r="C55" s="184" t="s">
        <v>351</v>
      </c>
      <c r="D55" s="173"/>
      <c r="E55" s="173"/>
      <c r="F55" s="200"/>
      <c r="G55" s="173"/>
    </row>
    <row r="56" spans="1:7" ht="9.75">
      <c r="A56" s="184" t="s">
        <v>635</v>
      </c>
      <c r="B56" s="201" t="s">
        <v>636</v>
      </c>
      <c r="C56" s="184" t="s">
        <v>353</v>
      </c>
      <c r="D56" s="173"/>
      <c r="E56" s="173"/>
      <c r="F56" s="200"/>
      <c r="G56" s="173"/>
    </row>
    <row r="57" spans="1:7" ht="9.75">
      <c r="A57" s="184" t="s">
        <v>637</v>
      </c>
      <c r="B57" s="201" t="s">
        <v>638</v>
      </c>
      <c r="C57" s="184" t="s">
        <v>355</v>
      </c>
      <c r="D57" s="202">
        <f>SUM(D58+D59)</f>
        <v>0</v>
      </c>
      <c r="E57" s="202">
        <f>SUM(E58+E59)</f>
        <v>0</v>
      </c>
      <c r="F57" s="203"/>
      <c r="G57" s="202">
        <f>SUM(G58+G59)</f>
        <v>0</v>
      </c>
    </row>
    <row r="58" spans="1:7" ht="9.75">
      <c r="A58" s="184" t="s">
        <v>639</v>
      </c>
      <c r="B58" s="201" t="s">
        <v>640</v>
      </c>
      <c r="C58" s="184" t="s">
        <v>357</v>
      </c>
      <c r="D58" s="173"/>
      <c r="E58" s="173"/>
      <c r="F58" s="200"/>
      <c r="G58" s="173"/>
    </row>
    <row r="59" spans="1:7" ht="9.75">
      <c r="A59" s="184" t="s">
        <v>262</v>
      </c>
      <c r="B59" s="201" t="s">
        <v>641</v>
      </c>
      <c r="C59" s="184" t="s">
        <v>359</v>
      </c>
      <c r="D59" s="173"/>
      <c r="E59" s="173"/>
      <c r="F59" s="200"/>
      <c r="G59" s="173"/>
    </row>
    <row r="60" spans="1:7" ht="9.75">
      <c r="A60" s="184" t="s">
        <v>642</v>
      </c>
      <c r="B60" s="201" t="s">
        <v>643</v>
      </c>
      <c r="C60" s="184" t="s">
        <v>361</v>
      </c>
      <c r="D60" s="173"/>
      <c r="E60" s="173"/>
      <c r="F60" s="200"/>
      <c r="G60" s="173"/>
    </row>
    <row r="61" spans="1:7" ht="9.75">
      <c r="A61" s="184" t="s">
        <v>644</v>
      </c>
      <c r="B61" s="201" t="s">
        <v>645</v>
      </c>
      <c r="C61" s="184" t="s">
        <v>364</v>
      </c>
      <c r="D61" s="173"/>
      <c r="E61" s="173"/>
      <c r="F61" s="200"/>
      <c r="G61" s="173"/>
    </row>
    <row r="62" spans="1:7" ht="9.75">
      <c r="A62" s="184" t="s">
        <v>646</v>
      </c>
      <c r="B62" s="201" t="s">
        <v>647</v>
      </c>
      <c r="C62" s="184" t="s">
        <v>367</v>
      </c>
      <c r="D62" s="173">
        <v>144</v>
      </c>
      <c r="E62" s="173">
        <v>189</v>
      </c>
      <c r="F62" s="200"/>
      <c r="G62" s="173">
        <v>165</v>
      </c>
    </row>
    <row r="63" spans="1:7" ht="9.75">
      <c r="A63" s="206" t="s">
        <v>601</v>
      </c>
      <c r="B63" s="204" t="s">
        <v>648</v>
      </c>
      <c r="C63" s="181" t="s">
        <v>368</v>
      </c>
      <c r="D63" s="171">
        <f>D37-D53</f>
        <v>-144</v>
      </c>
      <c r="E63" s="171">
        <f>E37-E53</f>
        <v>-189</v>
      </c>
      <c r="F63" s="198"/>
      <c r="G63" s="171">
        <f>G37-G53</f>
        <v>-165</v>
      </c>
    </row>
    <row r="64" spans="1:7" ht="9.75">
      <c r="A64" s="206" t="s">
        <v>649</v>
      </c>
      <c r="B64" s="204" t="s">
        <v>650</v>
      </c>
      <c r="C64" s="181" t="s">
        <v>369</v>
      </c>
      <c r="D64" s="171">
        <f>SUM(D35+D63)</f>
        <v>-3424</v>
      </c>
      <c r="E64" s="171">
        <f>SUM(E35+E63)</f>
        <v>-6683</v>
      </c>
      <c r="F64" s="198"/>
      <c r="G64" s="171">
        <f>SUM(G35+G63)</f>
        <v>963</v>
      </c>
    </row>
    <row r="65" spans="1:7" ht="9.75">
      <c r="A65" s="184" t="s">
        <v>651</v>
      </c>
      <c r="B65" s="201" t="s">
        <v>652</v>
      </c>
      <c r="C65" s="184" t="s">
        <v>370</v>
      </c>
      <c r="D65" s="174">
        <f>SUM(D66+D67)</f>
        <v>0</v>
      </c>
      <c r="E65" s="174">
        <f>SUM(E66+E67)</f>
        <v>0</v>
      </c>
      <c r="F65" s="203"/>
      <c r="G65" s="174">
        <f>SUM(G66+G67)</f>
        <v>0</v>
      </c>
    </row>
    <row r="66" spans="1:7" ht="9.75">
      <c r="A66" s="184" t="s">
        <v>653</v>
      </c>
      <c r="B66" s="201" t="s">
        <v>654</v>
      </c>
      <c r="C66" s="184" t="s">
        <v>371</v>
      </c>
      <c r="D66" s="173"/>
      <c r="E66" s="173"/>
      <c r="F66" s="200"/>
      <c r="G66" s="173"/>
    </row>
    <row r="67" spans="1:7" ht="9.75">
      <c r="A67" s="184" t="s">
        <v>262</v>
      </c>
      <c r="B67" s="201" t="s">
        <v>655</v>
      </c>
      <c r="C67" s="184" t="s">
        <v>372</v>
      </c>
      <c r="D67" s="173"/>
      <c r="E67" s="173"/>
      <c r="F67" s="200"/>
      <c r="G67" s="173"/>
    </row>
    <row r="68" spans="1:7" ht="9.75">
      <c r="A68" s="184" t="s">
        <v>656</v>
      </c>
      <c r="B68" s="201" t="s">
        <v>657</v>
      </c>
      <c r="C68" s="184" t="s">
        <v>373</v>
      </c>
      <c r="D68" s="173"/>
      <c r="E68" s="173"/>
      <c r="F68" s="200"/>
      <c r="G68" s="173"/>
    </row>
    <row r="69" spans="1:7" ht="9.75">
      <c r="A69" s="181" t="s">
        <v>601</v>
      </c>
      <c r="B69" s="204" t="s">
        <v>467</v>
      </c>
      <c r="C69" s="181" t="s">
        <v>374</v>
      </c>
      <c r="D69" s="171">
        <f>D64-D65-D68</f>
        <v>-3424</v>
      </c>
      <c r="E69" s="171">
        <f>E64-E65-E68</f>
        <v>-6683</v>
      </c>
      <c r="F69" s="198"/>
      <c r="G69" s="171">
        <f>G64-G65-G68</f>
        <v>963</v>
      </c>
    </row>
  </sheetData>
  <sheetProtection password="9F76" sheet="1" objects="1" scenarios="1" formatCells="0" formatColumns="0" formatRows="0"/>
  <mergeCells count="14">
    <mergeCell ref="A5:B5"/>
    <mergeCell ref="C5:G5"/>
    <mergeCell ref="A7:A8"/>
    <mergeCell ref="B7:B8"/>
    <mergeCell ref="C7:C8"/>
    <mergeCell ref="D7:E7"/>
    <mergeCell ref="G7:G8"/>
    <mergeCell ref="A1:G1"/>
    <mergeCell ref="A2:B2"/>
    <mergeCell ref="C2:G2"/>
    <mergeCell ref="A3:B3"/>
    <mergeCell ref="C3:G3"/>
    <mergeCell ref="A4:B4"/>
    <mergeCell ref="C4:G4"/>
  </mergeCells>
  <printOptions/>
  <pageMargins left="0.19652777777777777" right="0.19652777777777777" top="0.5902777777777778" bottom="0.5902777777777778"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10"/>
  </sheetPr>
  <dimension ref="A1:G219"/>
  <sheetViews>
    <sheetView showGridLines="0" tabSelected="1" zoomScalePageLayoutView="0" workbookViewId="0" topLeftCell="A1">
      <pane ySplit="10" topLeftCell="A71" activePane="bottomLeft" state="frozen"/>
      <selection pane="topLeft" activeCell="A1" sqref="A1"/>
      <selection pane="bottomLeft" activeCell="D90" sqref="D90"/>
    </sheetView>
  </sheetViews>
  <sheetFormatPr defaultColWidth="9.140625" defaultRowHeight="12.75"/>
  <cols>
    <col min="1" max="1" width="5.8515625" style="141" customWidth="1"/>
    <col min="2" max="2" width="34.140625" style="141" customWidth="1"/>
    <col min="3" max="3" width="34.28125" style="141" customWidth="1"/>
    <col min="4" max="4" width="12.00390625" style="141" customWidth="1"/>
    <col min="5" max="5" width="16.421875" style="141" customWidth="1"/>
    <col min="6" max="16384" width="9.140625" style="141" customWidth="1"/>
  </cols>
  <sheetData>
    <row r="1" spans="1:5" ht="9.75" customHeight="1">
      <c r="A1" s="460" t="s">
        <v>658</v>
      </c>
      <c r="B1" s="460"/>
      <c r="C1" s="460"/>
      <c r="D1" s="460"/>
      <c r="E1" s="460"/>
    </row>
    <row r="2" spans="1:5" ht="10.5" customHeight="1">
      <c r="A2" s="461" t="s">
        <v>659</v>
      </c>
      <c r="B2" s="461"/>
      <c r="C2" s="461"/>
      <c r="D2" s="461"/>
      <c r="E2" s="461"/>
    </row>
    <row r="3" spans="1:5" ht="15" customHeight="1">
      <c r="A3" s="442" t="s">
        <v>216</v>
      </c>
      <c r="B3" s="442"/>
      <c r="C3" s="441" t="s">
        <v>952</v>
      </c>
      <c r="D3" s="441"/>
      <c r="E3" s="441"/>
    </row>
    <row r="4" spans="1:7" ht="15.75">
      <c r="A4" s="442" t="s">
        <v>660</v>
      </c>
      <c r="B4" s="442"/>
      <c r="C4" s="441" t="s">
        <v>953</v>
      </c>
      <c r="D4" s="441"/>
      <c r="E4" s="441"/>
      <c r="F4" s="207"/>
      <c r="G4" s="207"/>
    </row>
    <row r="5" spans="1:5" s="208" customFormat="1" ht="15.75">
      <c r="A5" s="462" t="s">
        <v>218</v>
      </c>
      <c r="B5" s="462"/>
      <c r="C5" s="463" t="str">
        <f>IF(ISBLANK(Ročná_správa!B12),"  ",Ročná_správa!B12)</f>
        <v>STP akciová spoločnosť Michalovce</v>
      </c>
      <c r="D5" s="463"/>
      <c r="E5" s="463"/>
    </row>
    <row r="6" spans="1:5" s="208" customFormat="1" ht="15.75">
      <c r="A6" s="462" t="s">
        <v>7</v>
      </c>
      <c r="B6" s="462"/>
      <c r="C6" s="428" t="str">
        <f>IF(ISBLANK(Ročná_správa!E6),"  ",Ročná_správa!E6)</f>
        <v>31650058</v>
      </c>
      <c r="D6" s="428"/>
      <c r="E6" s="428"/>
    </row>
    <row r="7" spans="1:5" ht="11.25">
      <c r="A7" s="209"/>
      <c r="B7" s="209"/>
      <c r="C7" s="210"/>
      <c r="D7" s="211"/>
      <c r="E7" s="211"/>
    </row>
    <row r="8" spans="1:5" ht="18.75" customHeight="1">
      <c r="A8" s="464" t="s">
        <v>661</v>
      </c>
      <c r="B8" s="464" t="s">
        <v>662</v>
      </c>
      <c r="C8" s="464"/>
      <c r="D8" s="465" t="s">
        <v>663</v>
      </c>
      <c r="E8" s="465"/>
    </row>
    <row r="9" spans="1:5" ht="12.75" customHeight="1">
      <c r="A9" s="464"/>
      <c r="B9" s="464"/>
      <c r="C9" s="464"/>
      <c r="D9" s="466" t="s">
        <v>664</v>
      </c>
      <c r="E9" s="466" t="s">
        <v>223</v>
      </c>
    </row>
    <row r="10" spans="1:5" ht="48" customHeight="1">
      <c r="A10" s="464"/>
      <c r="B10" s="464"/>
      <c r="C10" s="464"/>
      <c r="D10" s="466"/>
      <c r="E10" s="466"/>
    </row>
    <row r="11" spans="1:5" ht="11.25" customHeight="1">
      <c r="A11" s="212"/>
      <c r="B11" s="467" t="s">
        <v>665</v>
      </c>
      <c r="C11" s="467"/>
      <c r="D11" s="213"/>
      <c r="E11" s="213"/>
    </row>
    <row r="12" spans="1:5" ht="11.25" customHeight="1">
      <c r="A12" s="214" t="s">
        <v>666</v>
      </c>
      <c r="B12" s="468" t="s">
        <v>667</v>
      </c>
      <c r="C12" s="468"/>
      <c r="D12" s="215"/>
      <c r="E12" s="215"/>
    </row>
    <row r="13" spans="1:5" ht="11.25" customHeight="1">
      <c r="A13" s="214" t="s">
        <v>668</v>
      </c>
      <c r="B13" s="468" t="s">
        <v>669</v>
      </c>
      <c r="C13" s="468"/>
      <c r="D13" s="215"/>
      <c r="E13" s="215"/>
    </row>
    <row r="14" spans="1:5" ht="11.25" customHeight="1">
      <c r="A14" s="214" t="s">
        <v>670</v>
      </c>
      <c r="B14" s="468" t="s">
        <v>671</v>
      </c>
      <c r="C14" s="468"/>
      <c r="D14" s="215"/>
      <c r="E14" s="215"/>
    </row>
    <row r="15" spans="1:5" ht="11.25" customHeight="1">
      <c r="A15" s="214" t="s">
        <v>672</v>
      </c>
      <c r="B15" s="468" t="s">
        <v>673</v>
      </c>
      <c r="C15" s="468"/>
      <c r="D15" s="215">
        <v>31430</v>
      </c>
      <c r="E15" s="215">
        <v>29760</v>
      </c>
    </row>
    <row r="16" spans="1:5" ht="11.25" customHeight="1">
      <c r="A16" s="214" t="s">
        <v>674</v>
      </c>
      <c r="B16" s="468" t="s">
        <v>675</v>
      </c>
      <c r="C16" s="468"/>
      <c r="D16" s="215">
        <v>-7108</v>
      </c>
      <c r="E16" s="215">
        <v>-11802</v>
      </c>
    </row>
    <row r="17" spans="1:5" ht="11.25" customHeight="1">
      <c r="A17" s="214" t="s">
        <v>676</v>
      </c>
      <c r="B17" s="468" t="s">
        <v>677</v>
      </c>
      <c r="C17" s="468"/>
      <c r="D17" s="215">
        <v>-3861</v>
      </c>
      <c r="E17" s="215">
        <v>-9672</v>
      </c>
    </row>
    <row r="18" spans="1:5" ht="11.25" customHeight="1">
      <c r="A18" s="214" t="s">
        <v>678</v>
      </c>
      <c r="B18" s="468" t="s">
        <v>679</v>
      </c>
      <c r="C18" s="468"/>
      <c r="D18" s="215">
        <v>-12449</v>
      </c>
      <c r="E18" s="215">
        <v>-9755</v>
      </c>
    </row>
    <row r="19" spans="1:5" ht="11.25" customHeight="1">
      <c r="A19" s="214" t="s">
        <v>680</v>
      </c>
      <c r="B19" s="468" t="s">
        <v>681</v>
      </c>
      <c r="C19" s="468"/>
      <c r="D19" s="215">
        <v>-1961</v>
      </c>
      <c r="E19" s="215">
        <v>-2520</v>
      </c>
    </row>
    <row r="20" spans="1:5" ht="11.25" customHeight="1">
      <c r="A20" s="214" t="s">
        <v>682</v>
      </c>
      <c r="B20" s="468" t="s">
        <v>683</v>
      </c>
      <c r="C20" s="468"/>
      <c r="D20" s="215"/>
      <c r="E20" s="215"/>
    </row>
    <row r="21" spans="1:5" ht="11.25" customHeight="1">
      <c r="A21" s="214" t="s">
        <v>684</v>
      </c>
      <c r="B21" s="468" t="s">
        <v>685</v>
      </c>
      <c r="C21" s="468"/>
      <c r="D21" s="215"/>
      <c r="E21" s="215"/>
    </row>
    <row r="22" spans="1:5" ht="11.25" customHeight="1">
      <c r="A22" s="214" t="s">
        <v>686</v>
      </c>
      <c r="B22" s="468" t="s">
        <v>687</v>
      </c>
      <c r="C22" s="468"/>
      <c r="D22" s="215"/>
      <c r="E22" s="215"/>
    </row>
    <row r="23" spans="1:5" ht="11.25" customHeight="1">
      <c r="A23" s="214" t="s">
        <v>688</v>
      </c>
      <c r="B23" s="468" t="s">
        <v>689</v>
      </c>
      <c r="C23" s="468"/>
      <c r="D23" s="215"/>
      <c r="E23" s="215"/>
    </row>
    <row r="24" spans="1:5" ht="22.5" customHeight="1">
      <c r="A24" s="214" t="s">
        <v>690</v>
      </c>
      <c r="B24" s="468" t="s">
        <v>691</v>
      </c>
      <c r="C24" s="468"/>
      <c r="D24" s="216"/>
      <c r="E24" s="216"/>
    </row>
    <row r="25" spans="1:5" ht="22.5" customHeight="1">
      <c r="A25" s="214" t="s">
        <v>692</v>
      </c>
      <c r="B25" s="468" t="s">
        <v>693</v>
      </c>
      <c r="C25" s="468"/>
      <c r="D25" s="215"/>
      <c r="E25" s="215"/>
    </row>
    <row r="26" spans="1:5" ht="22.5" customHeight="1">
      <c r="A26" s="214" t="s">
        <v>694</v>
      </c>
      <c r="B26" s="468" t="s">
        <v>695</v>
      </c>
      <c r="C26" s="468"/>
      <c r="D26" s="215"/>
      <c r="E26" s="215"/>
    </row>
    <row r="27" spans="1:5" ht="22.5" customHeight="1">
      <c r="A27" s="214" t="s">
        <v>696</v>
      </c>
      <c r="B27" s="468" t="s">
        <v>697</v>
      </c>
      <c r="C27" s="468"/>
      <c r="D27" s="215">
        <v>-507</v>
      </c>
      <c r="E27" s="215">
        <v>-308</v>
      </c>
    </row>
    <row r="28" spans="1:5" ht="22.5" customHeight="1">
      <c r="A28" s="217" t="s">
        <v>698</v>
      </c>
      <c r="B28" s="469" t="s">
        <v>699</v>
      </c>
      <c r="C28" s="469"/>
      <c r="D28" s="218">
        <f>SUM(D12:D27)</f>
        <v>5544</v>
      </c>
      <c r="E28" s="218">
        <f>SUM(E12:E27)</f>
        <v>-4297</v>
      </c>
    </row>
    <row r="29" spans="1:5" ht="11.25" customHeight="1">
      <c r="A29" s="214" t="s">
        <v>700</v>
      </c>
      <c r="B29" s="468" t="s">
        <v>701</v>
      </c>
      <c r="C29" s="468"/>
      <c r="D29" s="215"/>
      <c r="E29" s="215"/>
    </row>
    <row r="30" spans="1:5" ht="11.25" customHeight="1">
      <c r="A30" s="214" t="s">
        <v>702</v>
      </c>
      <c r="B30" s="468" t="s">
        <v>703</v>
      </c>
      <c r="C30" s="468"/>
      <c r="D30" s="215"/>
      <c r="E30" s="215"/>
    </row>
    <row r="31" spans="1:5" ht="11.25" customHeight="1">
      <c r="A31" s="214" t="s">
        <v>704</v>
      </c>
      <c r="B31" s="468" t="s">
        <v>705</v>
      </c>
      <c r="C31" s="468"/>
      <c r="D31" s="215"/>
      <c r="E31" s="215"/>
    </row>
    <row r="32" spans="1:5" ht="22.5" customHeight="1">
      <c r="A32" s="214" t="s">
        <v>706</v>
      </c>
      <c r="B32" s="468" t="s">
        <v>707</v>
      </c>
      <c r="C32" s="468"/>
      <c r="D32" s="215"/>
      <c r="E32" s="215"/>
    </row>
    <row r="33" spans="1:5" s="219" customFormat="1" ht="11.25" customHeight="1">
      <c r="A33" s="217" t="s">
        <v>708</v>
      </c>
      <c r="B33" s="469" t="s">
        <v>709</v>
      </c>
      <c r="C33" s="469"/>
      <c r="D33" s="218">
        <f>SUM(D12:D27,D29:D32)</f>
        <v>5544</v>
      </c>
      <c r="E33" s="218">
        <f>SUM(E12:E27,E29:E32)</f>
        <v>-4297</v>
      </c>
    </row>
    <row r="34" spans="1:5" ht="22.5" customHeight="1">
      <c r="A34" s="214" t="s">
        <v>710</v>
      </c>
      <c r="B34" s="468" t="s">
        <v>711</v>
      </c>
      <c r="C34" s="468"/>
      <c r="D34" s="215"/>
      <c r="E34" s="215">
        <v>-960</v>
      </c>
    </row>
    <row r="35" spans="1:5" ht="11.25" customHeight="1">
      <c r="A35" s="214" t="s">
        <v>712</v>
      </c>
      <c r="B35" s="468" t="s">
        <v>713</v>
      </c>
      <c r="C35" s="468"/>
      <c r="D35" s="215"/>
      <c r="E35" s="215"/>
    </row>
    <row r="36" spans="1:5" ht="11.25" customHeight="1">
      <c r="A36" s="214" t="s">
        <v>714</v>
      </c>
      <c r="B36" s="468" t="s">
        <v>715</v>
      </c>
      <c r="C36" s="468"/>
      <c r="D36" s="215"/>
      <c r="E36" s="215"/>
    </row>
    <row r="37" spans="1:5" s="219" customFormat="1" ht="11.25" customHeight="1">
      <c r="A37" s="220" t="s">
        <v>229</v>
      </c>
      <c r="B37" s="469" t="s">
        <v>716</v>
      </c>
      <c r="C37" s="469"/>
      <c r="D37" s="218">
        <f>SUM(D12:D27,D29:D32,D34:D36)</f>
        <v>5544</v>
      </c>
      <c r="E37" s="218">
        <f>SUM(E12:E27,E29:E32,E34:E36)</f>
        <v>-5257</v>
      </c>
    </row>
    <row r="38" spans="1:5" ht="9.75" customHeight="1">
      <c r="A38" s="470" t="s">
        <v>717</v>
      </c>
      <c r="B38" s="470"/>
      <c r="C38" s="470"/>
      <c r="D38" s="470"/>
      <c r="E38" s="470"/>
    </row>
    <row r="39" spans="1:5" ht="11.25" customHeight="1">
      <c r="A39" s="214" t="s">
        <v>718</v>
      </c>
      <c r="B39" s="468" t="s">
        <v>719</v>
      </c>
      <c r="C39" s="468"/>
      <c r="D39" s="221"/>
      <c r="E39" s="221"/>
    </row>
    <row r="40" spans="1:5" ht="11.25" customHeight="1">
      <c r="A40" s="214" t="s">
        <v>720</v>
      </c>
      <c r="B40" s="468" t="s">
        <v>721</v>
      </c>
      <c r="C40" s="468"/>
      <c r="D40" s="221"/>
      <c r="E40" s="221">
        <v>-1860</v>
      </c>
    </row>
    <row r="41" spans="1:5" ht="34.5" customHeight="1">
      <c r="A41" s="214" t="s">
        <v>722</v>
      </c>
      <c r="B41" s="468" t="s">
        <v>723</v>
      </c>
      <c r="C41" s="468"/>
      <c r="D41" s="221"/>
      <c r="E41" s="221"/>
    </row>
    <row r="42" spans="1:5" ht="11.25" customHeight="1">
      <c r="A42" s="214" t="s">
        <v>724</v>
      </c>
      <c r="B42" s="468" t="s">
        <v>725</v>
      </c>
      <c r="C42" s="468"/>
      <c r="D42" s="221"/>
      <c r="E42" s="221"/>
    </row>
    <row r="43" spans="1:5" ht="11.25" customHeight="1">
      <c r="A43" s="214" t="s">
        <v>726</v>
      </c>
      <c r="B43" s="468" t="s">
        <v>727</v>
      </c>
      <c r="C43" s="468"/>
      <c r="D43" s="221"/>
      <c r="E43" s="221"/>
    </row>
    <row r="44" spans="1:5" ht="33.75" customHeight="1">
      <c r="A44" s="214" t="s">
        <v>728</v>
      </c>
      <c r="B44" s="468" t="s">
        <v>729</v>
      </c>
      <c r="C44" s="468"/>
      <c r="D44" s="221"/>
      <c r="E44" s="221"/>
    </row>
    <row r="45" spans="1:5" ht="22.5" customHeight="1">
      <c r="A45" s="214" t="s">
        <v>730</v>
      </c>
      <c r="B45" s="468" t="s">
        <v>731</v>
      </c>
      <c r="C45" s="468"/>
      <c r="D45" s="221"/>
      <c r="E45" s="221"/>
    </row>
    <row r="46" spans="1:5" ht="22.5" customHeight="1">
      <c r="A46" s="214" t="s">
        <v>732</v>
      </c>
      <c r="B46" s="468" t="s">
        <v>733</v>
      </c>
      <c r="C46" s="468"/>
      <c r="D46" s="221"/>
      <c r="E46" s="221"/>
    </row>
    <row r="47" spans="1:5" ht="22.5" customHeight="1">
      <c r="A47" s="214" t="s">
        <v>734</v>
      </c>
      <c r="B47" s="468" t="s">
        <v>735</v>
      </c>
      <c r="C47" s="468"/>
      <c r="D47" s="221"/>
      <c r="E47" s="221"/>
    </row>
    <row r="48" spans="1:5" ht="22.5" customHeight="1">
      <c r="A48" s="214" t="s">
        <v>736</v>
      </c>
      <c r="B48" s="468" t="s">
        <v>737</v>
      </c>
      <c r="C48" s="468"/>
      <c r="D48" s="221"/>
      <c r="E48" s="221"/>
    </row>
    <row r="49" spans="1:5" ht="11.25" customHeight="1">
      <c r="A49" s="214" t="s">
        <v>738</v>
      </c>
      <c r="B49" s="468" t="s">
        <v>739</v>
      </c>
      <c r="C49" s="468"/>
      <c r="D49" s="221"/>
      <c r="E49" s="221"/>
    </row>
    <row r="50" spans="1:5" ht="22.5" customHeight="1">
      <c r="A50" s="214" t="s">
        <v>740</v>
      </c>
      <c r="B50" s="468" t="s">
        <v>741</v>
      </c>
      <c r="C50" s="468"/>
      <c r="D50" s="221"/>
      <c r="E50" s="221"/>
    </row>
    <row r="51" spans="1:5" ht="23.25" customHeight="1">
      <c r="A51" s="214" t="s">
        <v>742</v>
      </c>
      <c r="B51" s="468" t="s">
        <v>743</v>
      </c>
      <c r="C51" s="468"/>
      <c r="D51" s="221"/>
      <c r="E51" s="221"/>
    </row>
    <row r="52" spans="1:5" ht="22.5" customHeight="1">
      <c r="A52" s="214" t="s">
        <v>744</v>
      </c>
      <c r="B52" s="468" t="s">
        <v>745</v>
      </c>
      <c r="C52" s="468"/>
      <c r="D52" s="221"/>
      <c r="E52" s="221"/>
    </row>
    <row r="53" spans="1:5" ht="11.25" customHeight="1">
      <c r="A53" s="214" t="s">
        <v>746</v>
      </c>
      <c r="B53" s="468" t="s">
        <v>747</v>
      </c>
      <c r="C53" s="468"/>
      <c r="D53" s="221"/>
      <c r="E53" s="221"/>
    </row>
    <row r="54" spans="1:5" ht="11.25" customHeight="1">
      <c r="A54" s="214" t="s">
        <v>748</v>
      </c>
      <c r="B54" s="468" t="s">
        <v>749</v>
      </c>
      <c r="C54" s="468"/>
      <c r="D54" s="221"/>
      <c r="E54" s="221"/>
    </row>
    <row r="55" spans="1:5" ht="11.25" customHeight="1">
      <c r="A55" s="214" t="s">
        <v>750</v>
      </c>
      <c r="B55" s="468" t="s">
        <v>751</v>
      </c>
      <c r="C55" s="468"/>
      <c r="D55" s="221"/>
      <c r="E55" s="221"/>
    </row>
    <row r="56" spans="1:5" ht="11.25" customHeight="1">
      <c r="A56" s="214" t="s">
        <v>752</v>
      </c>
      <c r="B56" s="468" t="s">
        <v>753</v>
      </c>
      <c r="C56" s="468"/>
      <c r="D56" s="221"/>
      <c r="E56" s="221"/>
    </row>
    <row r="57" spans="1:5" ht="11.25" customHeight="1">
      <c r="A57" s="214" t="s">
        <v>754</v>
      </c>
      <c r="B57" s="468" t="s">
        <v>755</v>
      </c>
      <c r="C57" s="468"/>
      <c r="D57" s="221"/>
      <c r="E57" s="221"/>
    </row>
    <row r="58" spans="1:5" ht="11.25" customHeight="1">
      <c r="A58" s="217" t="s">
        <v>314</v>
      </c>
      <c r="B58" s="469" t="s">
        <v>756</v>
      </c>
      <c r="C58" s="469"/>
      <c r="D58" s="222">
        <f>SUM(D39:D57)</f>
        <v>0</v>
      </c>
      <c r="E58" s="222">
        <f>SUM(E39:E57)</f>
        <v>-1860</v>
      </c>
    </row>
    <row r="59" spans="1:5" ht="9.75" customHeight="1">
      <c r="A59" s="470" t="s">
        <v>757</v>
      </c>
      <c r="B59" s="470"/>
      <c r="C59" s="470"/>
      <c r="D59" s="470"/>
      <c r="E59" s="470"/>
    </row>
    <row r="60" spans="1:5" ht="11.25" customHeight="1">
      <c r="A60" s="214" t="s">
        <v>758</v>
      </c>
      <c r="B60" s="468" t="s">
        <v>759</v>
      </c>
      <c r="C60" s="468"/>
      <c r="D60" s="223">
        <f>SUM(D61:D68)</f>
        <v>0</v>
      </c>
      <c r="E60" s="223">
        <f>SUM(E61:E68)</f>
        <v>0</v>
      </c>
    </row>
    <row r="61" spans="1:5" ht="11.25" customHeight="1">
      <c r="A61" s="214" t="s">
        <v>760</v>
      </c>
      <c r="B61" s="468" t="s">
        <v>761</v>
      </c>
      <c r="C61" s="468"/>
      <c r="D61" s="221"/>
      <c r="E61" s="221"/>
    </row>
    <row r="62" spans="1:5" ht="22.5" customHeight="1">
      <c r="A62" s="214" t="s">
        <v>762</v>
      </c>
      <c r="B62" s="468" t="s">
        <v>763</v>
      </c>
      <c r="C62" s="468"/>
      <c r="D62" s="221"/>
      <c r="E62" s="221"/>
    </row>
    <row r="63" spans="1:5" ht="11.25" customHeight="1">
      <c r="A63" s="214" t="s">
        <v>764</v>
      </c>
      <c r="B63" s="468" t="s">
        <v>765</v>
      </c>
      <c r="C63" s="468"/>
      <c r="D63" s="221"/>
      <c r="E63" s="221"/>
    </row>
    <row r="64" spans="1:5" ht="11.25" customHeight="1">
      <c r="A64" s="214" t="s">
        <v>766</v>
      </c>
      <c r="B64" s="468" t="s">
        <v>767</v>
      </c>
      <c r="C64" s="468"/>
      <c r="D64" s="221"/>
      <c r="E64" s="221"/>
    </row>
    <row r="65" spans="1:5" ht="11.25" customHeight="1">
      <c r="A65" s="214" t="s">
        <v>768</v>
      </c>
      <c r="B65" s="468" t="s">
        <v>769</v>
      </c>
      <c r="C65" s="468"/>
      <c r="D65" s="221"/>
      <c r="E65" s="221"/>
    </row>
    <row r="66" spans="1:5" ht="11.25" customHeight="1">
      <c r="A66" s="214" t="s">
        <v>770</v>
      </c>
      <c r="B66" s="468" t="s">
        <v>771</v>
      </c>
      <c r="C66" s="468"/>
      <c r="D66" s="221"/>
      <c r="E66" s="221"/>
    </row>
    <row r="67" spans="1:5" ht="22.5" customHeight="1">
      <c r="A67" s="214" t="s">
        <v>772</v>
      </c>
      <c r="B67" s="468" t="s">
        <v>773</v>
      </c>
      <c r="C67" s="468"/>
      <c r="D67" s="221"/>
      <c r="E67" s="221"/>
    </row>
    <row r="68" spans="1:5" ht="11.25" customHeight="1">
      <c r="A68" s="214" t="s">
        <v>774</v>
      </c>
      <c r="B68" s="468" t="s">
        <v>775</v>
      </c>
      <c r="C68" s="468"/>
      <c r="D68" s="221"/>
      <c r="E68" s="221"/>
    </row>
    <row r="69" spans="1:5" ht="11.25" customHeight="1">
      <c r="A69" s="224" t="s">
        <v>776</v>
      </c>
      <c r="B69" s="471" t="s">
        <v>777</v>
      </c>
      <c r="C69" s="471"/>
      <c r="D69" s="223">
        <f>SUM(D70:D78)</f>
        <v>0</v>
      </c>
      <c r="E69" s="223">
        <f>SUM(E70:E78)</f>
        <v>0</v>
      </c>
    </row>
    <row r="70" spans="1:5" ht="11.25" customHeight="1">
      <c r="A70" s="214" t="s">
        <v>778</v>
      </c>
      <c r="B70" s="468" t="s">
        <v>779</v>
      </c>
      <c r="C70" s="468"/>
      <c r="D70" s="221"/>
      <c r="E70" s="221"/>
    </row>
    <row r="71" spans="1:5" ht="11.25" customHeight="1">
      <c r="A71" s="214" t="s">
        <v>780</v>
      </c>
      <c r="B71" s="468" t="s">
        <v>781</v>
      </c>
      <c r="C71" s="468"/>
      <c r="D71" s="221"/>
      <c r="E71" s="221"/>
    </row>
    <row r="72" spans="1:5" ht="22.5" customHeight="1">
      <c r="A72" s="214" t="s">
        <v>782</v>
      </c>
      <c r="B72" s="468" t="s">
        <v>783</v>
      </c>
      <c r="C72" s="468"/>
      <c r="D72" s="221"/>
      <c r="E72" s="221"/>
    </row>
    <row r="73" spans="1:5" ht="22.5" customHeight="1">
      <c r="A73" s="214" t="s">
        <v>784</v>
      </c>
      <c r="B73" s="468" t="s">
        <v>785</v>
      </c>
      <c r="C73" s="468"/>
      <c r="D73" s="221"/>
      <c r="E73" s="221"/>
    </row>
    <row r="74" spans="1:5" ht="11.25" customHeight="1">
      <c r="A74" s="214" t="s">
        <v>786</v>
      </c>
      <c r="B74" s="468" t="s">
        <v>787</v>
      </c>
      <c r="C74" s="468"/>
      <c r="D74" s="221"/>
      <c r="E74" s="221"/>
    </row>
    <row r="75" spans="1:5" ht="11.25" customHeight="1">
      <c r="A75" s="214" t="s">
        <v>788</v>
      </c>
      <c r="B75" s="468" t="s">
        <v>789</v>
      </c>
      <c r="C75" s="468"/>
      <c r="D75" s="221"/>
      <c r="E75" s="221"/>
    </row>
    <row r="76" spans="1:5" ht="11.25" customHeight="1">
      <c r="A76" s="214" t="s">
        <v>790</v>
      </c>
      <c r="B76" s="468" t="s">
        <v>791</v>
      </c>
      <c r="C76" s="468"/>
      <c r="D76" s="221"/>
      <c r="E76" s="221"/>
    </row>
    <row r="77" spans="1:5" ht="22.5" customHeight="1">
      <c r="A77" s="214" t="s">
        <v>792</v>
      </c>
      <c r="B77" s="468" t="s">
        <v>793</v>
      </c>
      <c r="C77" s="468"/>
      <c r="D77" s="221"/>
      <c r="E77" s="221"/>
    </row>
    <row r="78" spans="1:5" ht="22.5" customHeight="1">
      <c r="A78" s="214" t="s">
        <v>794</v>
      </c>
      <c r="B78" s="468" t="s">
        <v>795</v>
      </c>
      <c r="C78" s="468"/>
      <c r="D78" s="221"/>
      <c r="E78" s="221"/>
    </row>
    <row r="79" spans="1:5" ht="11.25" customHeight="1">
      <c r="A79" s="214" t="s">
        <v>796</v>
      </c>
      <c r="B79" s="468" t="s">
        <v>797</v>
      </c>
      <c r="C79" s="468"/>
      <c r="D79" s="221"/>
      <c r="E79" s="221"/>
    </row>
    <row r="80" spans="1:5" ht="22.5" customHeight="1">
      <c r="A80" s="214" t="s">
        <v>798</v>
      </c>
      <c r="B80" s="468" t="s">
        <v>799</v>
      </c>
      <c r="C80" s="468"/>
      <c r="D80" s="221"/>
      <c r="E80" s="221"/>
    </row>
    <row r="81" spans="1:5" ht="22.5" customHeight="1">
      <c r="A81" s="214" t="s">
        <v>800</v>
      </c>
      <c r="B81" s="468" t="s">
        <v>801</v>
      </c>
      <c r="C81" s="468"/>
      <c r="D81" s="221"/>
      <c r="E81" s="221"/>
    </row>
    <row r="82" spans="1:5" ht="22.5" customHeight="1">
      <c r="A82" s="214" t="s">
        <v>802</v>
      </c>
      <c r="B82" s="468" t="s">
        <v>803</v>
      </c>
      <c r="C82" s="468"/>
      <c r="D82" s="221"/>
      <c r="E82" s="221"/>
    </row>
    <row r="83" spans="1:5" ht="11.25" customHeight="1">
      <c r="A83" s="214" t="s">
        <v>804</v>
      </c>
      <c r="B83" s="468" t="s">
        <v>805</v>
      </c>
      <c r="C83" s="468"/>
      <c r="D83" s="221"/>
      <c r="E83" s="221"/>
    </row>
    <row r="84" spans="1:5" ht="11.25" customHeight="1">
      <c r="A84" s="214" t="s">
        <v>806</v>
      </c>
      <c r="B84" s="468" t="s">
        <v>807</v>
      </c>
      <c r="C84" s="468"/>
      <c r="D84" s="221"/>
      <c r="E84" s="221"/>
    </row>
    <row r="85" spans="1:5" ht="11.25" customHeight="1">
      <c r="A85" s="214" t="s">
        <v>808</v>
      </c>
      <c r="B85" s="468" t="s">
        <v>809</v>
      </c>
      <c r="C85" s="468"/>
      <c r="D85" s="221"/>
      <c r="E85" s="221"/>
    </row>
    <row r="86" spans="1:5" ht="11.25" customHeight="1">
      <c r="A86" s="220" t="s">
        <v>401</v>
      </c>
      <c r="B86" s="469" t="s">
        <v>810</v>
      </c>
      <c r="C86" s="469"/>
      <c r="D86" s="222">
        <f>SUM(D60+D69+D79+D80+D81+D82+D83+D84+D85)</f>
        <v>0</v>
      </c>
      <c r="E86" s="222">
        <f>SUM(E60+E69+E79+E80+E81+E82+E83+E84+E85)</f>
        <v>0</v>
      </c>
    </row>
    <row r="87" spans="1:5" ht="11.25" customHeight="1">
      <c r="A87" s="220" t="s">
        <v>580</v>
      </c>
      <c r="B87" s="469" t="s">
        <v>811</v>
      </c>
      <c r="C87" s="469"/>
      <c r="D87" s="222">
        <f>D37+D58+D86</f>
        <v>5544</v>
      </c>
      <c r="E87" s="222">
        <f>E37+E58+E86</f>
        <v>-7117</v>
      </c>
    </row>
    <row r="88" spans="1:5" ht="11.25" customHeight="1">
      <c r="A88" s="220" t="s">
        <v>582</v>
      </c>
      <c r="B88" s="469" t="s">
        <v>812</v>
      </c>
      <c r="C88" s="469"/>
      <c r="D88" s="225">
        <v>30153</v>
      </c>
      <c r="E88" s="225">
        <v>37270</v>
      </c>
    </row>
    <row r="89" spans="1:5" ht="9.75" customHeight="1">
      <c r="A89" s="220" t="s">
        <v>589</v>
      </c>
      <c r="B89" s="469" t="s">
        <v>813</v>
      </c>
      <c r="C89" s="469"/>
      <c r="D89" s="225">
        <v>35697</v>
      </c>
      <c r="E89" s="225">
        <v>30153</v>
      </c>
    </row>
    <row r="90" spans="1:5" ht="22.5" customHeight="1">
      <c r="A90" s="220" t="s">
        <v>591</v>
      </c>
      <c r="B90" s="469" t="s">
        <v>814</v>
      </c>
      <c r="C90" s="469"/>
      <c r="D90" s="225"/>
      <c r="E90" s="225"/>
    </row>
    <row r="91" spans="1:5" ht="22.5" customHeight="1">
      <c r="A91" s="220" t="s">
        <v>596</v>
      </c>
      <c r="B91" s="469" t="s">
        <v>815</v>
      </c>
      <c r="C91" s="469"/>
      <c r="D91" s="225">
        <v>35697</v>
      </c>
      <c r="E91" s="225">
        <v>30153</v>
      </c>
    </row>
    <row r="92" spans="1:5" ht="11.25">
      <c r="A92" s="226"/>
      <c r="B92" s="226"/>
      <c r="C92" s="226"/>
      <c r="D92" s="227"/>
      <c r="E92" s="227"/>
    </row>
    <row r="93" spans="1:5" ht="11.25">
      <c r="A93" s="226"/>
      <c r="B93" s="226"/>
      <c r="C93" s="226"/>
      <c r="D93" s="227"/>
      <c r="E93" s="227"/>
    </row>
    <row r="94" spans="1:5" ht="11.25">
      <c r="A94" s="226"/>
      <c r="B94" s="226"/>
      <c r="C94" s="226"/>
      <c r="D94" s="227"/>
      <c r="E94" s="227"/>
    </row>
    <row r="95" spans="1:5" ht="11.25">
      <c r="A95" s="226"/>
      <c r="B95" s="226"/>
      <c r="C95" s="226"/>
      <c r="D95" s="227"/>
      <c r="E95" s="227"/>
    </row>
    <row r="96" spans="1:5" ht="11.25">
      <c r="A96" s="226"/>
      <c r="B96" s="226"/>
      <c r="C96" s="226"/>
      <c r="D96" s="227"/>
      <c r="E96" s="227"/>
    </row>
    <row r="97" spans="1:5" ht="11.25">
      <c r="A97" s="226"/>
      <c r="B97" s="226"/>
      <c r="C97" s="226"/>
      <c r="D97" s="227"/>
      <c r="E97" s="227"/>
    </row>
    <row r="98" spans="1:5" ht="11.25">
      <c r="A98" s="226"/>
      <c r="B98" s="226"/>
      <c r="C98" s="226"/>
      <c r="D98" s="227"/>
      <c r="E98" s="227"/>
    </row>
    <row r="99" spans="1:5" ht="11.25">
      <c r="A99" s="226"/>
      <c r="B99" s="226"/>
      <c r="C99" s="226"/>
      <c r="D99" s="227"/>
      <c r="E99" s="227"/>
    </row>
    <row r="100" spans="1:5" ht="11.25">
      <c r="A100" s="226"/>
      <c r="B100" s="226"/>
      <c r="C100" s="226"/>
      <c r="D100" s="227"/>
      <c r="E100" s="227"/>
    </row>
    <row r="101" spans="1:5" ht="11.25">
      <c r="A101" s="226"/>
      <c r="B101" s="226"/>
      <c r="C101" s="226"/>
      <c r="D101" s="227"/>
      <c r="E101" s="227"/>
    </row>
    <row r="102" spans="1:5" ht="11.25">
      <c r="A102" s="226"/>
      <c r="B102" s="226"/>
      <c r="C102" s="226"/>
      <c r="D102" s="227"/>
      <c r="E102" s="227"/>
    </row>
    <row r="103" spans="1:5" ht="11.25">
      <c r="A103" s="226"/>
      <c r="B103" s="226"/>
      <c r="C103" s="226"/>
      <c r="D103" s="227"/>
      <c r="E103" s="227"/>
    </row>
    <row r="104" spans="1:5" ht="11.25">
      <c r="A104" s="226"/>
      <c r="B104" s="226"/>
      <c r="C104" s="226"/>
      <c r="D104" s="227"/>
      <c r="E104" s="227"/>
    </row>
    <row r="105" spans="1:5" ht="11.25">
      <c r="A105" s="226"/>
      <c r="B105" s="226"/>
      <c r="C105" s="226"/>
      <c r="D105" s="227"/>
      <c r="E105" s="227"/>
    </row>
    <row r="106" spans="1:5" ht="11.25">
      <c r="A106" s="226"/>
      <c r="B106" s="226"/>
      <c r="C106" s="226"/>
      <c r="D106" s="227"/>
      <c r="E106" s="227"/>
    </row>
    <row r="107" spans="1:5" ht="11.25">
      <c r="A107" s="226"/>
      <c r="B107" s="226"/>
      <c r="C107" s="226"/>
      <c r="D107" s="227"/>
      <c r="E107" s="227"/>
    </row>
    <row r="108" spans="1:5" ht="11.25">
      <c r="A108" s="226"/>
      <c r="B108" s="226"/>
      <c r="C108" s="226"/>
      <c r="D108" s="227"/>
      <c r="E108" s="227"/>
    </row>
    <row r="109" spans="1:5" ht="11.25">
      <c r="A109" s="226"/>
      <c r="B109" s="226"/>
      <c r="C109" s="226"/>
      <c r="D109" s="227"/>
      <c r="E109" s="227"/>
    </row>
    <row r="110" spans="1:5" ht="11.25">
      <c r="A110" s="226"/>
      <c r="B110" s="226"/>
      <c r="C110" s="226"/>
      <c r="D110" s="227"/>
      <c r="E110" s="227"/>
    </row>
    <row r="111" spans="1:5" ht="11.25">
      <c r="A111" s="226"/>
      <c r="B111" s="226"/>
      <c r="C111" s="226"/>
      <c r="D111" s="227"/>
      <c r="E111" s="227"/>
    </row>
    <row r="112" spans="1:5" ht="11.25">
      <c r="A112" s="226"/>
      <c r="B112" s="226"/>
      <c r="C112" s="226"/>
      <c r="D112" s="227"/>
      <c r="E112" s="227"/>
    </row>
    <row r="113" spans="1:5" ht="11.25">
      <c r="A113" s="226"/>
      <c r="B113" s="226"/>
      <c r="C113" s="226"/>
      <c r="D113" s="227"/>
      <c r="E113" s="227"/>
    </row>
    <row r="114" spans="1:5" ht="11.25">
      <c r="A114" s="226"/>
      <c r="B114" s="226"/>
      <c r="C114" s="226"/>
      <c r="D114" s="227"/>
      <c r="E114" s="227"/>
    </row>
    <row r="115" spans="1:5" ht="11.25">
      <c r="A115" s="226"/>
      <c r="B115" s="226"/>
      <c r="C115" s="226"/>
      <c r="D115" s="227"/>
      <c r="E115" s="227"/>
    </row>
    <row r="116" spans="1:5" ht="11.25">
      <c r="A116" s="226"/>
      <c r="B116" s="226"/>
      <c r="C116" s="226"/>
      <c r="D116" s="227"/>
      <c r="E116" s="227"/>
    </row>
    <row r="117" spans="1:5" ht="11.25">
      <c r="A117" s="226"/>
      <c r="B117" s="226"/>
      <c r="C117" s="226"/>
      <c r="D117" s="227"/>
      <c r="E117" s="227"/>
    </row>
    <row r="118" spans="1:5" ht="11.25">
      <c r="A118" s="226"/>
      <c r="B118" s="226"/>
      <c r="C118" s="226"/>
      <c r="D118" s="227"/>
      <c r="E118" s="227"/>
    </row>
    <row r="119" spans="1:5" ht="11.25">
      <c r="A119" s="226"/>
      <c r="B119" s="226"/>
      <c r="C119" s="226"/>
      <c r="D119" s="227"/>
      <c r="E119" s="227"/>
    </row>
    <row r="120" spans="1:5" ht="11.25">
      <c r="A120" s="226"/>
      <c r="B120" s="226"/>
      <c r="C120" s="226"/>
      <c r="D120" s="227"/>
      <c r="E120" s="227"/>
    </row>
    <row r="121" spans="1:5" ht="11.25">
      <c r="A121" s="226"/>
      <c r="B121" s="226"/>
      <c r="C121" s="226"/>
      <c r="D121" s="227"/>
      <c r="E121" s="227"/>
    </row>
    <row r="122" spans="1:5" ht="11.25">
      <c r="A122" s="226"/>
      <c r="B122" s="226"/>
      <c r="C122" s="226"/>
      <c r="D122" s="227"/>
      <c r="E122" s="227"/>
    </row>
    <row r="123" spans="1:5" ht="11.25">
      <c r="A123" s="226"/>
      <c r="B123" s="226"/>
      <c r="C123" s="226"/>
      <c r="D123" s="227"/>
      <c r="E123" s="227"/>
    </row>
    <row r="124" spans="1:5" ht="11.25">
      <c r="A124" s="226"/>
      <c r="B124" s="226"/>
      <c r="C124" s="226"/>
      <c r="D124" s="227"/>
      <c r="E124" s="227"/>
    </row>
    <row r="125" spans="1:5" ht="11.25">
      <c r="A125" s="226"/>
      <c r="B125" s="226"/>
      <c r="C125" s="226"/>
      <c r="D125" s="227"/>
      <c r="E125" s="227"/>
    </row>
    <row r="126" spans="1:5" ht="11.25">
      <c r="A126" s="226"/>
      <c r="B126" s="226"/>
      <c r="C126" s="226"/>
      <c r="D126" s="227"/>
      <c r="E126" s="227"/>
    </row>
    <row r="127" spans="1:5" ht="11.25">
      <c r="A127" s="226"/>
      <c r="B127" s="226"/>
      <c r="C127" s="226"/>
      <c r="D127" s="227"/>
      <c r="E127" s="227"/>
    </row>
    <row r="128" spans="1:5" ht="11.25">
      <c r="A128" s="226"/>
      <c r="B128" s="226"/>
      <c r="C128" s="226"/>
      <c r="D128" s="227"/>
      <c r="E128" s="227"/>
    </row>
    <row r="129" spans="1:5" ht="11.25">
      <c r="A129" s="226"/>
      <c r="B129" s="226"/>
      <c r="C129" s="226"/>
      <c r="D129" s="227"/>
      <c r="E129" s="227"/>
    </row>
    <row r="130" spans="1:5" ht="11.25">
      <c r="A130" s="226"/>
      <c r="B130" s="226"/>
      <c r="C130" s="226"/>
      <c r="D130" s="227"/>
      <c r="E130" s="227"/>
    </row>
    <row r="131" spans="1:5" ht="11.25">
      <c r="A131" s="226"/>
      <c r="B131" s="226"/>
      <c r="C131" s="226"/>
      <c r="D131" s="227"/>
      <c r="E131" s="227"/>
    </row>
    <row r="132" spans="1:5" ht="11.25">
      <c r="A132" s="226"/>
      <c r="B132" s="226"/>
      <c r="C132" s="226"/>
      <c r="D132" s="227"/>
      <c r="E132" s="227"/>
    </row>
    <row r="133" spans="1:5" ht="11.25">
      <c r="A133" s="226"/>
      <c r="B133" s="226"/>
      <c r="C133" s="226"/>
      <c r="D133" s="227"/>
      <c r="E133" s="227"/>
    </row>
    <row r="134" spans="1:5" ht="11.25">
      <c r="A134" s="226"/>
      <c r="B134" s="226"/>
      <c r="C134" s="226"/>
      <c r="D134" s="227"/>
      <c r="E134" s="227"/>
    </row>
    <row r="135" spans="1:5" ht="11.25">
      <c r="A135" s="226"/>
      <c r="B135" s="226"/>
      <c r="C135" s="226"/>
      <c r="D135" s="227"/>
      <c r="E135" s="227"/>
    </row>
    <row r="136" spans="1:5" ht="11.25">
      <c r="A136" s="226"/>
      <c r="B136" s="226"/>
      <c r="C136" s="226"/>
      <c r="D136" s="227"/>
      <c r="E136" s="227"/>
    </row>
    <row r="137" spans="1:5" ht="11.25">
      <c r="A137" s="226"/>
      <c r="B137" s="226"/>
      <c r="C137" s="226"/>
      <c r="D137" s="227"/>
      <c r="E137" s="227"/>
    </row>
    <row r="138" spans="1:5" ht="11.25">
      <c r="A138" s="226"/>
      <c r="B138" s="226"/>
      <c r="C138" s="226"/>
      <c r="D138" s="227"/>
      <c r="E138" s="227"/>
    </row>
    <row r="139" spans="1:5" ht="11.25">
      <c r="A139" s="226"/>
      <c r="B139" s="226"/>
      <c r="C139" s="226"/>
      <c r="D139" s="227"/>
      <c r="E139" s="227"/>
    </row>
    <row r="140" spans="1:5" ht="11.25">
      <c r="A140" s="226"/>
      <c r="B140" s="226"/>
      <c r="C140" s="226"/>
      <c r="D140" s="227"/>
      <c r="E140" s="227"/>
    </row>
    <row r="141" spans="1:5" ht="11.25">
      <c r="A141" s="226"/>
      <c r="B141" s="226"/>
      <c r="C141" s="226"/>
      <c r="D141" s="227"/>
      <c r="E141" s="227"/>
    </row>
    <row r="142" spans="1:5" ht="11.25">
      <c r="A142" s="226"/>
      <c r="B142" s="226"/>
      <c r="C142" s="226"/>
      <c r="D142" s="227"/>
      <c r="E142" s="227"/>
    </row>
    <row r="143" spans="1:5" ht="11.25">
      <c r="A143" s="226"/>
      <c r="B143" s="226"/>
      <c r="C143" s="226"/>
      <c r="D143" s="227"/>
      <c r="E143" s="227"/>
    </row>
    <row r="144" spans="1:5" ht="11.25">
      <c r="A144" s="226"/>
      <c r="B144" s="226"/>
      <c r="C144" s="226"/>
      <c r="D144" s="227"/>
      <c r="E144" s="227"/>
    </row>
    <row r="145" spans="1:5" ht="11.25">
      <c r="A145" s="226"/>
      <c r="B145" s="226"/>
      <c r="C145" s="226"/>
      <c r="D145" s="227"/>
      <c r="E145" s="227"/>
    </row>
    <row r="146" spans="1:5" ht="11.25">
      <c r="A146" s="226"/>
      <c r="B146" s="226"/>
      <c r="C146" s="226"/>
      <c r="D146" s="227"/>
      <c r="E146" s="227"/>
    </row>
    <row r="147" spans="1:5" ht="11.25">
      <c r="A147" s="226"/>
      <c r="B147" s="226"/>
      <c r="C147" s="226"/>
      <c r="D147" s="227"/>
      <c r="E147" s="227"/>
    </row>
    <row r="148" spans="1:5" ht="11.25">
      <c r="A148" s="226"/>
      <c r="B148" s="226"/>
      <c r="C148" s="226"/>
      <c r="D148" s="227"/>
      <c r="E148" s="227"/>
    </row>
    <row r="149" spans="1:5" ht="11.25">
      <c r="A149" s="226"/>
      <c r="B149" s="226"/>
      <c r="C149" s="226"/>
      <c r="D149" s="227"/>
      <c r="E149" s="227"/>
    </row>
    <row r="150" spans="1:5" ht="11.25">
      <c r="A150" s="226"/>
      <c r="B150" s="226"/>
      <c r="C150" s="226"/>
      <c r="D150" s="227"/>
      <c r="E150" s="227"/>
    </row>
    <row r="151" spans="1:5" ht="11.25">
      <c r="A151" s="226"/>
      <c r="B151" s="226"/>
      <c r="C151" s="226"/>
      <c r="D151" s="227"/>
      <c r="E151" s="227"/>
    </row>
    <row r="152" spans="1:5" ht="11.25">
      <c r="A152" s="226"/>
      <c r="B152" s="226"/>
      <c r="C152" s="226"/>
      <c r="D152" s="227"/>
      <c r="E152" s="227"/>
    </row>
    <row r="153" spans="1:5" ht="11.25">
      <c r="A153" s="226"/>
      <c r="B153" s="226"/>
      <c r="C153" s="226"/>
      <c r="D153" s="227"/>
      <c r="E153" s="227"/>
    </row>
    <row r="154" spans="1:5" ht="11.25">
      <c r="A154" s="226"/>
      <c r="B154" s="226"/>
      <c r="C154" s="226"/>
      <c r="D154" s="227"/>
      <c r="E154" s="227"/>
    </row>
    <row r="155" spans="1:5" ht="11.25">
      <c r="A155" s="226"/>
      <c r="B155" s="226"/>
      <c r="C155" s="226"/>
      <c r="D155" s="227"/>
      <c r="E155" s="227"/>
    </row>
    <row r="156" spans="1:5" ht="11.25">
      <c r="A156" s="226"/>
      <c r="B156" s="226"/>
      <c r="C156" s="226"/>
      <c r="D156" s="227"/>
      <c r="E156" s="227"/>
    </row>
    <row r="157" spans="1:5" ht="11.25">
      <c r="A157" s="226"/>
      <c r="B157" s="226"/>
      <c r="C157" s="226"/>
      <c r="D157" s="227"/>
      <c r="E157" s="227"/>
    </row>
    <row r="158" spans="1:5" ht="11.25">
      <c r="A158" s="226"/>
      <c r="B158" s="226"/>
      <c r="C158" s="226"/>
      <c r="D158" s="227"/>
      <c r="E158" s="227"/>
    </row>
    <row r="159" spans="1:5" ht="11.25">
      <c r="A159" s="226"/>
      <c r="B159" s="226"/>
      <c r="C159" s="226"/>
      <c r="D159" s="227"/>
      <c r="E159" s="227"/>
    </row>
    <row r="160" spans="1:5" ht="11.25">
      <c r="A160" s="226"/>
      <c r="B160" s="226"/>
      <c r="C160" s="226"/>
      <c r="D160" s="227"/>
      <c r="E160" s="227"/>
    </row>
    <row r="161" spans="1:5" ht="11.25">
      <c r="A161" s="226"/>
      <c r="B161" s="226"/>
      <c r="C161" s="226"/>
      <c r="D161" s="227"/>
      <c r="E161" s="227"/>
    </row>
    <row r="162" spans="1:5" ht="11.25">
      <c r="A162" s="226"/>
      <c r="B162" s="226"/>
      <c r="C162" s="226"/>
      <c r="D162" s="227"/>
      <c r="E162" s="227"/>
    </row>
    <row r="163" spans="1:5" ht="11.25">
      <c r="A163" s="226"/>
      <c r="B163" s="226"/>
      <c r="C163" s="226"/>
      <c r="D163" s="227"/>
      <c r="E163" s="227"/>
    </row>
    <row r="164" spans="1:5" ht="11.25">
      <c r="A164" s="226"/>
      <c r="B164" s="226"/>
      <c r="C164" s="226"/>
      <c r="D164" s="227"/>
      <c r="E164" s="227"/>
    </row>
    <row r="165" spans="1:5" ht="11.25">
      <c r="A165" s="226"/>
      <c r="B165" s="226"/>
      <c r="C165" s="226"/>
      <c r="D165" s="227"/>
      <c r="E165" s="227"/>
    </row>
    <row r="166" spans="1:5" ht="11.25">
      <c r="A166" s="226"/>
      <c r="B166" s="226"/>
      <c r="C166" s="226"/>
      <c r="D166" s="227"/>
      <c r="E166" s="227"/>
    </row>
    <row r="167" spans="1:5" ht="11.25">
      <c r="A167" s="226"/>
      <c r="B167" s="226"/>
      <c r="C167" s="226"/>
      <c r="D167" s="227"/>
      <c r="E167" s="227"/>
    </row>
    <row r="168" spans="1:5" ht="11.25">
      <c r="A168" s="226"/>
      <c r="B168" s="226"/>
      <c r="C168" s="226"/>
      <c r="D168" s="227"/>
      <c r="E168" s="227"/>
    </row>
    <row r="169" spans="1:5" ht="11.25">
      <c r="A169" s="226"/>
      <c r="B169" s="226"/>
      <c r="C169" s="226"/>
      <c r="D169" s="227"/>
      <c r="E169" s="227"/>
    </row>
    <row r="170" spans="1:5" ht="11.25">
      <c r="A170" s="226"/>
      <c r="B170" s="226"/>
      <c r="C170" s="226"/>
      <c r="D170" s="227"/>
      <c r="E170" s="227"/>
    </row>
    <row r="171" spans="1:5" ht="11.25">
      <c r="A171" s="226"/>
      <c r="B171" s="226"/>
      <c r="C171" s="226"/>
      <c r="D171" s="227"/>
      <c r="E171" s="227"/>
    </row>
    <row r="172" spans="1:5" ht="11.25">
      <c r="A172" s="226"/>
      <c r="B172" s="226"/>
      <c r="C172" s="226"/>
      <c r="D172" s="227"/>
      <c r="E172" s="227"/>
    </row>
    <row r="173" spans="1:5" ht="11.25">
      <c r="A173" s="226"/>
      <c r="B173" s="226"/>
      <c r="C173" s="226"/>
      <c r="D173" s="227"/>
      <c r="E173" s="227"/>
    </row>
    <row r="174" spans="1:5" ht="11.25">
      <c r="A174" s="226"/>
      <c r="B174" s="226"/>
      <c r="C174" s="226"/>
      <c r="D174" s="227"/>
      <c r="E174" s="227"/>
    </row>
    <row r="175" spans="1:5" ht="11.25">
      <c r="A175" s="226"/>
      <c r="B175" s="226"/>
      <c r="C175" s="226"/>
      <c r="D175" s="227"/>
      <c r="E175" s="227"/>
    </row>
    <row r="176" spans="1:5" ht="11.25">
      <c r="A176" s="226"/>
      <c r="B176" s="226"/>
      <c r="C176" s="226"/>
      <c r="D176" s="226"/>
      <c r="E176" s="226"/>
    </row>
    <row r="177" spans="1:5" ht="11.25">
      <c r="A177" s="226"/>
      <c r="B177" s="226"/>
      <c r="C177" s="226"/>
      <c r="D177" s="226"/>
      <c r="E177" s="226"/>
    </row>
    <row r="178" spans="1:5" ht="11.25">
      <c r="A178" s="226"/>
      <c r="B178" s="226"/>
      <c r="C178" s="226"/>
      <c r="D178" s="226"/>
      <c r="E178" s="226"/>
    </row>
    <row r="179" spans="1:5" ht="11.25">
      <c r="A179" s="226"/>
      <c r="B179" s="226"/>
      <c r="C179" s="226"/>
      <c r="D179" s="226"/>
      <c r="E179" s="226"/>
    </row>
    <row r="180" spans="1:5" ht="11.25">
      <c r="A180" s="226"/>
      <c r="B180" s="226"/>
      <c r="C180" s="226"/>
      <c r="D180" s="226"/>
      <c r="E180" s="226"/>
    </row>
    <row r="181" spans="1:5" ht="11.25">
      <c r="A181" s="226"/>
      <c r="B181" s="226"/>
      <c r="C181" s="226"/>
      <c r="D181" s="226"/>
      <c r="E181" s="226"/>
    </row>
    <row r="182" spans="1:5" ht="11.25">
      <c r="A182" s="226"/>
      <c r="B182" s="226"/>
      <c r="C182" s="226"/>
      <c r="D182" s="226"/>
      <c r="E182" s="226"/>
    </row>
    <row r="183" spans="1:5" ht="11.25">
      <c r="A183" s="226"/>
      <c r="B183" s="226"/>
      <c r="C183" s="226"/>
      <c r="D183" s="226"/>
      <c r="E183" s="226"/>
    </row>
    <row r="184" spans="1:5" ht="11.25">
      <c r="A184" s="226"/>
      <c r="B184" s="226"/>
      <c r="C184" s="226"/>
      <c r="D184" s="226"/>
      <c r="E184" s="226"/>
    </row>
    <row r="185" spans="1:5" ht="11.25">
      <c r="A185" s="226"/>
      <c r="B185" s="226"/>
      <c r="C185" s="226"/>
      <c r="D185" s="226"/>
      <c r="E185" s="226"/>
    </row>
    <row r="186" spans="1:5" ht="11.25">
      <c r="A186" s="226"/>
      <c r="B186" s="226"/>
      <c r="C186" s="226"/>
      <c r="D186" s="226"/>
      <c r="E186" s="226"/>
    </row>
    <row r="187" spans="1:5" ht="11.25">
      <c r="A187" s="226"/>
      <c r="B187" s="226"/>
      <c r="C187" s="226"/>
      <c r="D187" s="226"/>
      <c r="E187" s="226"/>
    </row>
    <row r="188" spans="1:5" ht="11.25">
      <c r="A188" s="226"/>
      <c r="B188" s="226"/>
      <c r="C188" s="226"/>
      <c r="D188" s="226"/>
      <c r="E188" s="226"/>
    </row>
    <row r="189" spans="1:5" ht="11.25">
      <c r="A189" s="226"/>
      <c r="B189" s="226"/>
      <c r="C189" s="226"/>
      <c r="D189" s="226"/>
      <c r="E189" s="226"/>
    </row>
    <row r="190" spans="1:5" ht="11.25">
      <c r="A190" s="226"/>
      <c r="B190" s="226"/>
      <c r="C190" s="226"/>
      <c r="D190" s="226"/>
      <c r="E190" s="226"/>
    </row>
    <row r="191" spans="1:5" ht="11.25">
      <c r="A191" s="208"/>
      <c r="B191" s="208"/>
      <c r="C191" s="208"/>
      <c r="D191" s="208"/>
      <c r="E191" s="208"/>
    </row>
    <row r="192" spans="1:5" ht="11.25">
      <c r="A192" s="208"/>
      <c r="B192" s="208"/>
      <c r="C192" s="208"/>
      <c r="D192" s="208"/>
      <c r="E192" s="208"/>
    </row>
    <row r="193" spans="1:5" ht="11.25">
      <c r="A193" s="208"/>
      <c r="B193" s="208"/>
      <c r="C193" s="208"/>
      <c r="D193" s="208"/>
      <c r="E193" s="208"/>
    </row>
    <row r="194" spans="1:5" ht="11.25">
      <c r="A194" s="208"/>
      <c r="B194" s="208"/>
      <c r="C194" s="208"/>
      <c r="D194" s="208"/>
      <c r="E194" s="208"/>
    </row>
    <row r="195" spans="1:5" ht="11.25">
      <c r="A195" s="208"/>
      <c r="B195" s="208"/>
      <c r="C195" s="208"/>
      <c r="D195" s="208"/>
      <c r="E195" s="208"/>
    </row>
    <row r="196" spans="1:5" ht="11.25">
      <c r="A196" s="208"/>
      <c r="B196" s="208"/>
      <c r="C196" s="208"/>
      <c r="D196" s="208"/>
      <c r="E196" s="208"/>
    </row>
    <row r="197" spans="1:5" ht="11.25">
      <c r="A197" s="208"/>
      <c r="B197" s="208"/>
      <c r="C197" s="208"/>
      <c r="D197" s="208"/>
      <c r="E197" s="208"/>
    </row>
    <row r="198" spans="1:5" ht="11.25">
      <c r="A198" s="208"/>
      <c r="B198" s="208"/>
      <c r="C198" s="208"/>
      <c r="D198" s="208"/>
      <c r="E198" s="208"/>
    </row>
    <row r="199" spans="1:5" ht="11.25">
      <c r="A199" s="208"/>
      <c r="B199" s="208"/>
      <c r="C199" s="208"/>
      <c r="D199" s="208"/>
      <c r="E199" s="208"/>
    </row>
    <row r="200" spans="1:5" ht="11.25">
      <c r="A200" s="208"/>
      <c r="B200" s="208"/>
      <c r="C200" s="208"/>
      <c r="D200" s="208"/>
      <c r="E200" s="208"/>
    </row>
    <row r="201" spans="1:5" ht="11.25">
      <c r="A201" s="208"/>
      <c r="B201" s="208"/>
      <c r="C201" s="208"/>
      <c r="D201" s="208"/>
      <c r="E201" s="208"/>
    </row>
    <row r="202" spans="1:5" ht="11.25">
      <c r="A202" s="208"/>
      <c r="B202" s="208"/>
      <c r="C202" s="208"/>
      <c r="D202" s="208"/>
      <c r="E202" s="208"/>
    </row>
    <row r="203" spans="1:5" ht="11.25">
      <c r="A203" s="208"/>
      <c r="B203" s="208"/>
      <c r="C203" s="208"/>
      <c r="D203" s="208"/>
      <c r="E203" s="208"/>
    </row>
    <row r="204" spans="1:5" ht="11.25">
      <c r="A204" s="208"/>
      <c r="B204" s="208"/>
      <c r="C204" s="208"/>
      <c r="D204" s="208"/>
      <c r="E204" s="208"/>
    </row>
    <row r="205" spans="1:5" ht="11.25">
      <c r="A205" s="208"/>
      <c r="B205" s="208"/>
      <c r="C205" s="208"/>
      <c r="D205" s="208"/>
      <c r="E205" s="208"/>
    </row>
    <row r="206" spans="1:5" ht="11.25">
      <c r="A206" s="208"/>
      <c r="B206" s="208"/>
      <c r="C206" s="208"/>
      <c r="D206" s="208"/>
      <c r="E206" s="208"/>
    </row>
    <row r="207" spans="1:5" ht="11.25">
      <c r="A207" s="208"/>
      <c r="B207" s="208"/>
      <c r="C207" s="208"/>
      <c r="D207" s="208"/>
      <c r="E207" s="208"/>
    </row>
    <row r="208" spans="1:5" ht="11.25">
      <c r="A208" s="208"/>
      <c r="B208" s="208"/>
      <c r="C208" s="208"/>
      <c r="D208" s="208"/>
      <c r="E208" s="208"/>
    </row>
    <row r="209" spans="1:5" ht="11.25">
      <c r="A209" s="208"/>
      <c r="B209" s="208"/>
      <c r="C209" s="208"/>
      <c r="D209" s="208"/>
      <c r="E209" s="208"/>
    </row>
    <row r="210" spans="1:5" ht="11.25">
      <c r="A210" s="208"/>
      <c r="B210" s="208"/>
      <c r="C210" s="208"/>
      <c r="D210" s="208"/>
      <c r="E210" s="208"/>
    </row>
    <row r="211" spans="1:5" ht="11.25">
      <c r="A211" s="208"/>
      <c r="B211" s="208"/>
      <c r="C211" s="208"/>
      <c r="D211" s="208"/>
      <c r="E211" s="208"/>
    </row>
    <row r="212" spans="1:5" ht="11.25">
      <c r="A212" s="208"/>
      <c r="B212" s="208"/>
      <c r="C212" s="208"/>
      <c r="D212" s="208"/>
      <c r="E212" s="208"/>
    </row>
    <row r="213" spans="1:5" ht="11.25">
      <c r="A213" s="208"/>
      <c r="B213" s="208"/>
      <c r="C213" s="208"/>
      <c r="D213" s="208"/>
      <c r="E213" s="208"/>
    </row>
    <row r="214" spans="1:5" ht="11.25">
      <c r="A214" s="208"/>
      <c r="B214" s="208"/>
      <c r="C214" s="208"/>
      <c r="D214" s="208"/>
      <c r="E214" s="208"/>
    </row>
    <row r="215" spans="1:5" ht="11.25">
      <c r="A215" s="208"/>
      <c r="B215" s="208"/>
      <c r="C215" s="208"/>
      <c r="D215" s="208"/>
      <c r="E215" s="208"/>
    </row>
    <row r="216" spans="1:5" ht="11.25">
      <c r="A216" s="208"/>
      <c r="B216" s="208"/>
      <c r="C216" s="208"/>
      <c r="D216" s="208"/>
      <c r="E216" s="208"/>
    </row>
    <row r="217" spans="1:5" ht="11.25">
      <c r="A217" s="208"/>
      <c r="B217" s="208"/>
      <c r="C217" s="208"/>
      <c r="D217" s="208"/>
      <c r="E217" s="208"/>
    </row>
    <row r="218" spans="1:5" ht="11.25">
      <c r="A218" s="208"/>
      <c r="B218" s="208"/>
      <c r="C218" s="208"/>
      <c r="D218" s="208"/>
      <c r="E218" s="208"/>
    </row>
    <row r="219" spans="1:5" ht="11.25">
      <c r="A219" s="208"/>
      <c r="B219" s="208"/>
      <c r="C219" s="208"/>
      <c r="D219" s="208"/>
      <c r="E219" s="208"/>
    </row>
  </sheetData>
  <sheetProtection password="9F76" sheet="1" formatCells="0" formatColumns="0" formatRows="0" insertColumns="0" insertRows="0"/>
  <mergeCells count="96">
    <mergeCell ref="B89:C89"/>
    <mergeCell ref="B90:C90"/>
    <mergeCell ref="B91:C91"/>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A59:E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A38:E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5:B5"/>
    <mergeCell ref="C5:E5"/>
    <mergeCell ref="A6:B6"/>
    <mergeCell ref="C6:E6"/>
    <mergeCell ref="A8:A10"/>
    <mergeCell ref="B8:C10"/>
    <mergeCell ref="D8:E8"/>
    <mergeCell ref="D9:D10"/>
    <mergeCell ref="E9:E10"/>
    <mergeCell ref="A1:E1"/>
    <mergeCell ref="A2:E2"/>
    <mergeCell ref="A3:B3"/>
    <mergeCell ref="C3:E3"/>
    <mergeCell ref="A4:B4"/>
    <mergeCell ref="C4:E4"/>
  </mergeCells>
  <printOptions/>
  <pageMargins left="0.19652777777777777" right="0"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A1">
      <pane ySplit="9" topLeftCell="A10" activePane="bottomLeft" state="frozen"/>
      <selection pane="topLeft" activeCell="A1" sqref="A1"/>
      <selection pane="bottomLeft" activeCell="J19" sqref="J19"/>
    </sheetView>
  </sheetViews>
  <sheetFormatPr defaultColWidth="9.140625" defaultRowHeight="12.75"/>
  <cols>
    <col min="1" max="1" width="5.8515625" style="161" customWidth="1"/>
    <col min="2" max="2" width="34.140625" style="161" customWidth="1"/>
    <col min="3" max="3" width="34.28125" style="161" customWidth="1"/>
    <col min="4" max="4" width="12.00390625" style="161" customWidth="1"/>
    <col min="5" max="5" width="16.140625" style="161" customWidth="1"/>
    <col min="6" max="16384" width="9.140625" style="161" customWidth="1"/>
  </cols>
  <sheetData>
    <row r="1" spans="1:5" s="164" customFormat="1" ht="9.75" customHeight="1">
      <c r="A1" s="472" t="s">
        <v>816</v>
      </c>
      <c r="B1" s="472"/>
      <c r="C1" s="472"/>
      <c r="D1" s="472"/>
      <c r="E1" s="472"/>
    </row>
    <row r="2" spans="1:5" s="164" customFormat="1" ht="10.5" customHeight="1">
      <c r="A2" s="473" t="s">
        <v>659</v>
      </c>
      <c r="B2" s="473"/>
      <c r="C2" s="473"/>
      <c r="D2" s="473"/>
      <c r="E2" s="473"/>
    </row>
    <row r="3" spans="1:5" ht="15" customHeight="1">
      <c r="A3" s="442" t="s">
        <v>216</v>
      </c>
      <c r="B3" s="442"/>
      <c r="C3" s="441"/>
      <c r="D3" s="441"/>
      <c r="E3" s="441"/>
    </row>
    <row r="4" spans="1:5" ht="15.75">
      <c r="A4" s="442" t="s">
        <v>217</v>
      </c>
      <c r="B4" s="442"/>
      <c r="C4" s="441"/>
      <c r="D4" s="441"/>
      <c r="E4" s="441"/>
    </row>
    <row r="5" spans="1:5" s="168" customFormat="1" ht="15.75">
      <c r="A5" s="474" t="s">
        <v>218</v>
      </c>
      <c r="B5" s="474"/>
      <c r="C5" s="428" t="str">
        <f>IF(ISBLANK(Ročná_správa!B12),"  ",Ročná_správa!B12)</f>
        <v>STP akciová spoločnosť Michalovce</v>
      </c>
      <c r="D5" s="428"/>
      <c r="E5" s="428"/>
    </row>
    <row r="6" spans="1:5" s="168" customFormat="1" ht="15.75">
      <c r="A6" s="474" t="s">
        <v>7</v>
      </c>
      <c r="B6" s="474"/>
      <c r="C6" s="428" t="str">
        <f>IF(ISBLANK(Ročná_správa!E6),"  ",Ročná_správa!E6)</f>
        <v>31650058</v>
      </c>
      <c r="D6" s="428"/>
      <c r="E6" s="428"/>
    </row>
    <row r="7" spans="1:5" ht="21" customHeight="1">
      <c r="A7" s="475" t="s">
        <v>661</v>
      </c>
      <c r="B7" s="475" t="s">
        <v>662</v>
      </c>
      <c r="C7" s="475"/>
      <c r="D7" s="476" t="s">
        <v>817</v>
      </c>
      <c r="E7" s="476"/>
    </row>
    <row r="8" spans="1:5" ht="20.25" customHeight="1">
      <c r="A8" s="475"/>
      <c r="B8" s="475"/>
      <c r="C8" s="475"/>
      <c r="D8" s="466" t="s">
        <v>664</v>
      </c>
      <c r="E8" s="477" t="s">
        <v>223</v>
      </c>
    </row>
    <row r="9" spans="1:5" ht="40.5" customHeight="1">
      <c r="A9" s="475"/>
      <c r="B9" s="475"/>
      <c r="C9" s="475"/>
      <c r="D9" s="466"/>
      <c r="E9" s="477"/>
    </row>
    <row r="10" spans="1:5" ht="11.25" customHeight="1">
      <c r="A10" s="478" t="s">
        <v>818</v>
      </c>
      <c r="B10" s="478"/>
      <c r="C10" s="478"/>
      <c r="D10" s="478"/>
      <c r="E10" s="478"/>
    </row>
    <row r="11" spans="1:5" ht="12.75" customHeight="1">
      <c r="A11" s="228" t="s">
        <v>819</v>
      </c>
      <c r="B11" s="479" t="s">
        <v>820</v>
      </c>
      <c r="C11" s="479"/>
      <c r="D11" s="202">
        <f>'P4Výkaz ziskov a strát'!$D$64</f>
        <v>-3424</v>
      </c>
      <c r="E11" s="202">
        <f>'P4Výkaz ziskov a strát'!$E$64</f>
        <v>-6683</v>
      </c>
    </row>
    <row r="12" spans="1:5" ht="22.5" customHeight="1">
      <c r="A12" s="229" t="s">
        <v>666</v>
      </c>
      <c r="B12" s="480" t="s">
        <v>821</v>
      </c>
      <c r="C12" s="480"/>
      <c r="D12" s="172">
        <f>SUM(D13:D25)</f>
        <v>0</v>
      </c>
      <c r="E12" s="172">
        <f>SUM(E13:E25)</f>
        <v>0</v>
      </c>
    </row>
    <row r="13" spans="1:5" ht="12.75" customHeight="1">
      <c r="A13" s="230" t="s">
        <v>822</v>
      </c>
      <c r="B13" s="481" t="s">
        <v>823</v>
      </c>
      <c r="C13" s="481"/>
      <c r="D13" s="173"/>
      <c r="E13" s="173"/>
    </row>
    <row r="14" spans="1:5" ht="22.5" customHeight="1">
      <c r="A14" s="230" t="s">
        <v>824</v>
      </c>
      <c r="B14" s="481" t="s">
        <v>825</v>
      </c>
      <c r="C14" s="481"/>
      <c r="D14" s="173"/>
      <c r="E14" s="173"/>
    </row>
    <row r="15" spans="1:5" ht="12.75" customHeight="1">
      <c r="A15" s="230" t="s">
        <v>826</v>
      </c>
      <c r="B15" s="481" t="s">
        <v>827</v>
      </c>
      <c r="C15" s="481"/>
      <c r="D15" s="173"/>
      <c r="E15" s="173"/>
    </row>
    <row r="16" spans="1:5" ht="12.75" customHeight="1">
      <c r="A16" s="230" t="s">
        <v>828</v>
      </c>
      <c r="B16" s="481" t="s">
        <v>829</v>
      </c>
      <c r="C16" s="481"/>
      <c r="D16" s="173"/>
      <c r="E16" s="173"/>
    </row>
    <row r="17" spans="1:5" ht="12.75" customHeight="1">
      <c r="A17" s="230" t="s">
        <v>830</v>
      </c>
      <c r="B17" s="481" t="s">
        <v>831</v>
      </c>
      <c r="C17" s="481"/>
      <c r="D17" s="173"/>
      <c r="E17" s="173"/>
    </row>
    <row r="18" spans="1:5" ht="12.75" customHeight="1">
      <c r="A18" s="230" t="s">
        <v>832</v>
      </c>
      <c r="B18" s="481" t="s">
        <v>833</v>
      </c>
      <c r="C18" s="481"/>
      <c r="D18" s="173"/>
      <c r="E18" s="173"/>
    </row>
    <row r="19" spans="1:5" ht="12.75" customHeight="1">
      <c r="A19" s="230" t="s">
        <v>834</v>
      </c>
      <c r="B19" s="481" t="s">
        <v>835</v>
      </c>
      <c r="C19" s="481"/>
      <c r="D19" s="173"/>
      <c r="E19" s="173"/>
    </row>
    <row r="20" spans="1:5" ht="12.75" customHeight="1">
      <c r="A20" s="230" t="s">
        <v>836</v>
      </c>
      <c r="B20" s="481" t="s">
        <v>837</v>
      </c>
      <c r="C20" s="481"/>
      <c r="D20" s="173"/>
      <c r="E20" s="173"/>
    </row>
    <row r="21" spans="1:5" ht="9.75">
      <c r="A21" s="230" t="s">
        <v>838</v>
      </c>
      <c r="B21" s="482" t="s">
        <v>839</v>
      </c>
      <c r="C21" s="482"/>
      <c r="D21" s="173"/>
      <c r="E21" s="173"/>
    </row>
    <row r="22" spans="1:5" ht="22.5" customHeight="1">
      <c r="A22" s="230" t="s">
        <v>840</v>
      </c>
      <c r="B22" s="483" t="s">
        <v>841</v>
      </c>
      <c r="C22" s="483"/>
      <c r="D22" s="173"/>
      <c r="E22" s="173"/>
    </row>
    <row r="23" spans="1:5" ht="22.5" customHeight="1">
      <c r="A23" s="230" t="s">
        <v>842</v>
      </c>
      <c r="B23" s="483" t="s">
        <v>843</v>
      </c>
      <c r="C23" s="483"/>
      <c r="D23" s="173"/>
      <c r="E23" s="173"/>
    </row>
    <row r="24" spans="1:5" ht="12.75" customHeight="1">
      <c r="A24" s="230" t="s">
        <v>844</v>
      </c>
      <c r="B24" s="483" t="s">
        <v>845</v>
      </c>
      <c r="C24" s="483"/>
      <c r="D24" s="173"/>
      <c r="E24" s="173"/>
    </row>
    <row r="25" spans="1:5" ht="22.5" customHeight="1">
      <c r="A25" s="190" t="s">
        <v>846</v>
      </c>
      <c r="B25" s="484" t="s">
        <v>847</v>
      </c>
      <c r="C25" s="484"/>
      <c r="D25" s="173"/>
      <c r="E25" s="173"/>
    </row>
    <row r="26" spans="1:5" ht="29.25" customHeight="1">
      <c r="A26" s="229" t="s">
        <v>668</v>
      </c>
      <c r="B26" s="485" t="s">
        <v>848</v>
      </c>
      <c r="C26" s="485"/>
      <c r="D26" s="172">
        <f>SUM(D27:D30)</f>
        <v>0</v>
      </c>
      <c r="E26" s="172">
        <f>SUM(E27:E30)</f>
        <v>0</v>
      </c>
    </row>
    <row r="27" spans="1:5" ht="9.75">
      <c r="A27" s="230" t="s">
        <v>849</v>
      </c>
      <c r="B27" s="482" t="s">
        <v>850</v>
      </c>
      <c r="C27" s="482"/>
      <c r="D27" s="173"/>
      <c r="E27" s="173"/>
    </row>
    <row r="28" spans="1:5" ht="9.75">
      <c r="A28" s="230" t="s">
        <v>851</v>
      </c>
      <c r="B28" s="482" t="s">
        <v>852</v>
      </c>
      <c r="C28" s="482"/>
      <c r="D28" s="173"/>
      <c r="E28" s="173"/>
    </row>
    <row r="29" spans="1:5" ht="9.75">
      <c r="A29" s="230" t="s">
        <v>853</v>
      </c>
      <c r="B29" s="482" t="s">
        <v>854</v>
      </c>
      <c r="C29" s="482"/>
      <c r="D29" s="173"/>
      <c r="E29" s="173"/>
    </row>
    <row r="30" spans="1:5" ht="22.5" customHeight="1">
      <c r="A30" s="231" t="s">
        <v>855</v>
      </c>
      <c r="B30" s="484" t="s">
        <v>856</v>
      </c>
      <c r="C30" s="484"/>
      <c r="D30" s="232"/>
      <c r="E30" s="232"/>
    </row>
    <row r="31" spans="1:5" ht="22.5" customHeight="1">
      <c r="A31" s="231"/>
      <c r="B31" s="486" t="s">
        <v>857</v>
      </c>
      <c r="C31" s="486"/>
      <c r="D31" s="233">
        <f>D11+D12+D26</f>
        <v>-3424</v>
      </c>
      <c r="E31" s="233">
        <f>E11+E12+E26</f>
        <v>-6683</v>
      </c>
    </row>
    <row r="32" spans="1:5" ht="9" customHeight="1">
      <c r="A32" s="230" t="s">
        <v>670</v>
      </c>
      <c r="B32" s="483" t="s">
        <v>701</v>
      </c>
      <c r="C32" s="483"/>
      <c r="D32" s="173"/>
      <c r="E32" s="173"/>
    </row>
    <row r="33" spans="1:5" ht="9" customHeight="1">
      <c r="A33" s="230" t="s">
        <v>672</v>
      </c>
      <c r="B33" s="483" t="s">
        <v>703</v>
      </c>
      <c r="C33" s="483"/>
      <c r="D33" s="173"/>
      <c r="E33" s="173"/>
    </row>
    <row r="34" spans="1:5" ht="12.75" customHeight="1">
      <c r="A34" s="487" t="s">
        <v>674</v>
      </c>
      <c r="B34" s="484" t="s">
        <v>858</v>
      </c>
      <c r="C34" s="484"/>
      <c r="D34" s="488"/>
      <c r="E34" s="488"/>
    </row>
    <row r="35" spans="1:5" ht="9.75">
      <c r="A35" s="487"/>
      <c r="B35" s="484"/>
      <c r="C35" s="484"/>
      <c r="D35" s="488"/>
      <c r="E35" s="488"/>
    </row>
    <row r="36" spans="1:5" ht="22.5" customHeight="1">
      <c r="A36" s="230" t="s">
        <v>676</v>
      </c>
      <c r="B36" s="483" t="s">
        <v>707</v>
      </c>
      <c r="C36" s="483"/>
      <c r="D36" s="173"/>
      <c r="E36" s="173"/>
    </row>
    <row r="37" spans="1:5" ht="9.75" customHeight="1">
      <c r="A37" s="230"/>
      <c r="B37" s="489" t="s">
        <v>859</v>
      </c>
      <c r="C37" s="489"/>
      <c r="D37" s="234">
        <f>SUM(D11+D12+D26+D32+D33+D34+D36)</f>
        <v>-3424</v>
      </c>
      <c r="E37" s="234">
        <f>SUM(E11+E12+E26+E32+E33+E34+E36)</f>
        <v>-6683</v>
      </c>
    </row>
    <row r="38" spans="1:5" ht="22.5" customHeight="1">
      <c r="A38" s="230" t="s">
        <v>678</v>
      </c>
      <c r="B38" s="483" t="s">
        <v>860</v>
      </c>
      <c r="C38" s="483"/>
      <c r="D38" s="173"/>
      <c r="E38" s="173"/>
    </row>
    <row r="39" spans="1:5" ht="9" customHeight="1">
      <c r="A39" s="230" t="s">
        <v>680</v>
      </c>
      <c r="B39" s="483" t="s">
        <v>713</v>
      </c>
      <c r="C39" s="483"/>
      <c r="D39" s="173"/>
      <c r="E39" s="173"/>
    </row>
    <row r="40" spans="1:5" ht="9" customHeight="1">
      <c r="A40" s="230" t="s">
        <v>682</v>
      </c>
      <c r="B40" s="483" t="s">
        <v>715</v>
      </c>
      <c r="C40" s="483"/>
      <c r="D40" s="173"/>
      <c r="E40" s="173"/>
    </row>
    <row r="41" spans="1:5" ht="9.75" customHeight="1">
      <c r="A41" s="230"/>
      <c r="B41" s="489" t="s">
        <v>861</v>
      </c>
      <c r="C41" s="489"/>
      <c r="D41" s="234">
        <f>SUM(D11+D12+D26+D32+D33+D34+D36+D38+D39+D40)</f>
        <v>-3424</v>
      </c>
      <c r="E41" s="234">
        <f>SUM(E11+E12+E26+E32+E33+E34+E36+E38+E39+E40)</f>
        <v>-6683</v>
      </c>
    </row>
    <row r="42" spans="1:5" ht="11.25">
      <c r="A42" s="478" t="s">
        <v>717</v>
      </c>
      <c r="B42" s="478"/>
      <c r="C42" s="478"/>
      <c r="D42" s="478"/>
      <c r="E42" s="478"/>
    </row>
    <row r="43" spans="1:5" ht="9" customHeight="1">
      <c r="A43" s="230" t="s">
        <v>718</v>
      </c>
      <c r="B43" s="482" t="s">
        <v>719</v>
      </c>
      <c r="C43" s="482"/>
      <c r="D43" s="235"/>
      <c r="E43" s="235"/>
    </row>
    <row r="44" spans="1:5" ht="9" customHeight="1">
      <c r="A44" s="230" t="s">
        <v>720</v>
      </c>
      <c r="B44" s="482" t="s">
        <v>721</v>
      </c>
      <c r="C44" s="482"/>
      <c r="D44" s="235"/>
      <c r="E44" s="235"/>
    </row>
    <row r="45" spans="1:5" ht="27.75" customHeight="1">
      <c r="A45" s="231" t="s">
        <v>722</v>
      </c>
      <c r="B45" s="484" t="s">
        <v>723</v>
      </c>
      <c r="C45" s="484"/>
      <c r="D45" s="236"/>
      <c r="E45" s="236"/>
    </row>
    <row r="46" spans="1:5" ht="9" customHeight="1">
      <c r="A46" s="230" t="s">
        <v>724</v>
      </c>
      <c r="B46" s="482" t="s">
        <v>725</v>
      </c>
      <c r="C46" s="482"/>
      <c r="D46" s="235"/>
      <c r="E46" s="235"/>
    </row>
    <row r="47" spans="1:5" ht="9" customHeight="1">
      <c r="A47" s="230" t="s">
        <v>726</v>
      </c>
      <c r="B47" s="482" t="s">
        <v>727</v>
      </c>
      <c r="C47" s="482"/>
      <c r="D47" s="235"/>
      <c r="E47" s="235"/>
    </row>
    <row r="48" spans="1:5" ht="27.75" customHeight="1">
      <c r="A48" s="231" t="s">
        <v>728</v>
      </c>
      <c r="B48" s="484" t="s">
        <v>729</v>
      </c>
      <c r="C48" s="484"/>
      <c r="D48" s="236"/>
      <c r="E48" s="236"/>
    </row>
    <row r="49" spans="1:5" ht="22.5" customHeight="1">
      <c r="A49" s="231" t="s">
        <v>730</v>
      </c>
      <c r="B49" s="484" t="s">
        <v>862</v>
      </c>
      <c r="C49" s="484"/>
      <c r="D49" s="236"/>
      <c r="E49" s="236"/>
    </row>
    <row r="50" spans="1:5" ht="22.5" customHeight="1">
      <c r="A50" s="231" t="s">
        <v>732</v>
      </c>
      <c r="B50" s="484" t="s">
        <v>733</v>
      </c>
      <c r="C50" s="484"/>
      <c r="D50" s="236"/>
      <c r="E50" s="236"/>
    </row>
    <row r="51" spans="1:5" ht="22.5" customHeight="1">
      <c r="A51" s="190" t="s">
        <v>734</v>
      </c>
      <c r="B51" s="490" t="s">
        <v>863</v>
      </c>
      <c r="C51" s="490"/>
      <c r="D51" s="235"/>
      <c r="E51" s="235"/>
    </row>
    <row r="52" spans="1:5" ht="22.5" customHeight="1">
      <c r="A52" s="190" t="s">
        <v>736</v>
      </c>
      <c r="B52" s="490" t="s">
        <v>864</v>
      </c>
      <c r="C52" s="490"/>
      <c r="D52" s="235"/>
      <c r="E52" s="235"/>
    </row>
    <row r="53" spans="1:5" ht="12.75" customHeight="1">
      <c r="A53" s="190" t="s">
        <v>738</v>
      </c>
      <c r="B53" s="491" t="s">
        <v>865</v>
      </c>
      <c r="C53" s="491"/>
      <c r="D53" s="235"/>
      <c r="E53" s="235"/>
    </row>
    <row r="54" spans="1:5" ht="9" customHeight="1">
      <c r="A54" s="190" t="s">
        <v>740</v>
      </c>
      <c r="B54" s="491" t="s">
        <v>866</v>
      </c>
      <c r="C54" s="491"/>
      <c r="D54" s="235"/>
      <c r="E54" s="235"/>
    </row>
    <row r="55" spans="1:5" ht="22.5" customHeight="1">
      <c r="A55" s="190" t="s">
        <v>742</v>
      </c>
      <c r="B55" s="491" t="s">
        <v>867</v>
      </c>
      <c r="C55" s="491"/>
      <c r="D55" s="235"/>
      <c r="E55" s="235"/>
    </row>
    <row r="56" spans="1:5" ht="22.5" customHeight="1">
      <c r="A56" s="237" t="s">
        <v>744</v>
      </c>
      <c r="B56" s="491" t="s">
        <v>868</v>
      </c>
      <c r="C56" s="491"/>
      <c r="D56" s="235"/>
      <c r="E56" s="235"/>
    </row>
    <row r="57" spans="1:5" ht="9" customHeight="1">
      <c r="A57" s="237" t="s">
        <v>746</v>
      </c>
      <c r="B57" s="491" t="s">
        <v>869</v>
      </c>
      <c r="C57" s="491"/>
      <c r="D57" s="235"/>
      <c r="E57" s="235"/>
    </row>
    <row r="58" spans="1:5" ht="9" customHeight="1">
      <c r="A58" s="237" t="s">
        <v>748</v>
      </c>
      <c r="B58" s="492" t="s">
        <v>870</v>
      </c>
      <c r="C58" s="492"/>
      <c r="D58" s="235"/>
      <c r="E58" s="235"/>
    </row>
    <row r="59" spans="1:5" ht="9" customHeight="1">
      <c r="A59" s="237" t="s">
        <v>750</v>
      </c>
      <c r="B59" s="492" t="s">
        <v>871</v>
      </c>
      <c r="C59" s="492"/>
      <c r="D59" s="235"/>
      <c r="E59" s="235"/>
    </row>
    <row r="60" spans="1:5" ht="9" customHeight="1">
      <c r="A60" s="237" t="s">
        <v>752</v>
      </c>
      <c r="B60" s="492" t="s">
        <v>872</v>
      </c>
      <c r="C60" s="492"/>
      <c r="D60" s="235"/>
      <c r="E60" s="235"/>
    </row>
    <row r="61" spans="1:5" ht="9" customHeight="1">
      <c r="A61" s="237" t="s">
        <v>754</v>
      </c>
      <c r="B61" s="492" t="s">
        <v>755</v>
      </c>
      <c r="C61" s="492"/>
      <c r="D61" s="235"/>
      <c r="E61" s="235"/>
    </row>
    <row r="62" spans="1:5" ht="9.75" customHeight="1">
      <c r="A62" s="238" t="s">
        <v>314</v>
      </c>
      <c r="B62" s="493" t="s">
        <v>873</v>
      </c>
      <c r="C62" s="493"/>
      <c r="D62" s="239">
        <f>SUM(D43:D61)</f>
        <v>0</v>
      </c>
      <c r="E62" s="239">
        <f>SUM(E43:E61)</f>
        <v>0</v>
      </c>
    </row>
    <row r="63" spans="1:5" ht="9.75" customHeight="1">
      <c r="A63" s="494" t="s">
        <v>757</v>
      </c>
      <c r="B63" s="494"/>
      <c r="C63" s="494"/>
      <c r="D63" s="494"/>
      <c r="E63" s="494"/>
    </row>
    <row r="64" spans="1:5" ht="9" customHeight="1">
      <c r="A64" s="241" t="s">
        <v>758</v>
      </c>
      <c r="B64" s="495" t="s">
        <v>874</v>
      </c>
      <c r="C64" s="495"/>
      <c r="D64" s="242">
        <f>SUM(D65:D72)</f>
        <v>0</v>
      </c>
      <c r="E64" s="242">
        <f>SUM(E65:E72)</f>
        <v>0</v>
      </c>
    </row>
    <row r="65" spans="1:5" ht="9" customHeight="1">
      <c r="A65" s="237" t="s">
        <v>760</v>
      </c>
      <c r="B65" s="492" t="s">
        <v>875</v>
      </c>
      <c r="C65" s="492"/>
      <c r="D65" s="235"/>
      <c r="E65" s="235"/>
    </row>
    <row r="66" spans="1:5" ht="9" customHeight="1">
      <c r="A66" s="237" t="s">
        <v>762</v>
      </c>
      <c r="B66" s="492" t="s">
        <v>876</v>
      </c>
      <c r="C66" s="492"/>
      <c r="D66" s="235"/>
      <c r="E66" s="235"/>
    </row>
    <row r="67" spans="1:5" ht="9" customHeight="1">
      <c r="A67" s="237" t="s">
        <v>764</v>
      </c>
      <c r="B67" s="492" t="s">
        <v>765</v>
      </c>
      <c r="C67" s="492"/>
      <c r="D67" s="235"/>
      <c r="E67" s="235"/>
    </row>
    <row r="68" spans="1:5" ht="9" customHeight="1">
      <c r="A68" s="237" t="s">
        <v>766</v>
      </c>
      <c r="B68" s="492" t="s">
        <v>877</v>
      </c>
      <c r="C68" s="492"/>
      <c r="D68" s="235"/>
      <c r="E68" s="235"/>
    </row>
    <row r="69" spans="1:5" ht="9" customHeight="1">
      <c r="A69" s="237" t="s">
        <v>768</v>
      </c>
      <c r="B69" s="492" t="s">
        <v>769</v>
      </c>
      <c r="C69" s="492"/>
      <c r="D69" s="235"/>
      <c r="E69" s="235"/>
    </row>
    <row r="70" spans="1:5" ht="12.75" customHeight="1">
      <c r="A70" s="237" t="s">
        <v>770</v>
      </c>
      <c r="B70" s="492" t="s">
        <v>878</v>
      </c>
      <c r="C70" s="492"/>
      <c r="D70" s="235"/>
      <c r="E70" s="235"/>
    </row>
    <row r="71" spans="1:5" ht="22.5" customHeight="1">
      <c r="A71" s="237" t="s">
        <v>772</v>
      </c>
      <c r="B71" s="492" t="s">
        <v>879</v>
      </c>
      <c r="C71" s="492"/>
      <c r="D71" s="235"/>
      <c r="E71" s="235"/>
    </row>
    <row r="72" spans="1:5" ht="12.75" customHeight="1">
      <c r="A72" s="237" t="s">
        <v>774</v>
      </c>
      <c r="B72" s="492" t="s">
        <v>880</v>
      </c>
      <c r="C72" s="492"/>
      <c r="D72" s="235"/>
      <c r="E72" s="235"/>
    </row>
    <row r="73" spans="1:5" ht="18.75" customHeight="1">
      <c r="A73" s="241" t="s">
        <v>776</v>
      </c>
      <c r="B73" s="495" t="s">
        <v>881</v>
      </c>
      <c r="C73" s="495"/>
      <c r="D73" s="242">
        <f>SUM(D74:D82)</f>
        <v>0</v>
      </c>
      <c r="E73" s="242">
        <f>SUM(E74:E82)</f>
        <v>0</v>
      </c>
    </row>
    <row r="74" spans="1:5" ht="9" customHeight="1">
      <c r="A74" s="237" t="s">
        <v>778</v>
      </c>
      <c r="B74" s="492" t="s">
        <v>882</v>
      </c>
      <c r="C74" s="492"/>
      <c r="D74" s="235"/>
      <c r="E74" s="235"/>
    </row>
    <row r="75" spans="1:5" ht="9" customHeight="1">
      <c r="A75" s="237" t="s">
        <v>780</v>
      </c>
      <c r="B75" s="492" t="s">
        <v>883</v>
      </c>
      <c r="C75" s="492"/>
      <c r="D75" s="235"/>
      <c r="E75" s="235"/>
    </row>
    <row r="76" spans="1:5" ht="22.5" customHeight="1">
      <c r="A76" s="237" t="s">
        <v>782</v>
      </c>
      <c r="B76" s="492" t="s">
        <v>884</v>
      </c>
      <c r="C76" s="492"/>
      <c r="D76" s="235"/>
      <c r="E76" s="235"/>
    </row>
    <row r="77" spans="1:5" ht="22.5" customHeight="1">
      <c r="A77" s="237" t="s">
        <v>784</v>
      </c>
      <c r="B77" s="492" t="s">
        <v>885</v>
      </c>
      <c r="C77" s="492"/>
      <c r="D77" s="235"/>
      <c r="E77" s="235"/>
    </row>
    <row r="78" spans="1:5" ht="9" customHeight="1">
      <c r="A78" s="237" t="s">
        <v>786</v>
      </c>
      <c r="B78" s="492" t="s">
        <v>886</v>
      </c>
      <c r="C78" s="492"/>
      <c r="D78" s="235"/>
      <c r="E78" s="235"/>
    </row>
    <row r="79" spans="1:5" ht="9" customHeight="1">
      <c r="A79" s="237" t="s">
        <v>788</v>
      </c>
      <c r="B79" s="492" t="s">
        <v>789</v>
      </c>
      <c r="C79" s="492"/>
      <c r="D79" s="235"/>
      <c r="E79" s="235"/>
    </row>
    <row r="80" spans="1:5" ht="9" customHeight="1">
      <c r="A80" s="237" t="s">
        <v>790</v>
      </c>
      <c r="B80" s="492" t="s">
        <v>887</v>
      </c>
      <c r="C80" s="492"/>
      <c r="D80" s="235"/>
      <c r="E80" s="235"/>
    </row>
    <row r="81" spans="1:5" ht="22.5" customHeight="1">
      <c r="A81" s="237" t="s">
        <v>792</v>
      </c>
      <c r="B81" s="492" t="s">
        <v>888</v>
      </c>
      <c r="C81" s="492"/>
      <c r="D81" s="235"/>
      <c r="E81" s="235"/>
    </row>
    <row r="82" spans="1:5" ht="22.5" customHeight="1">
      <c r="A82" s="237" t="s">
        <v>794</v>
      </c>
      <c r="B82" s="492" t="s">
        <v>889</v>
      </c>
      <c r="C82" s="492"/>
      <c r="D82" s="235"/>
      <c r="E82" s="235"/>
    </row>
    <row r="83" spans="1:5" ht="12.75" customHeight="1">
      <c r="A83" s="237" t="s">
        <v>796</v>
      </c>
      <c r="B83" s="492" t="s">
        <v>890</v>
      </c>
      <c r="C83" s="492"/>
      <c r="D83" s="235"/>
      <c r="E83" s="235"/>
    </row>
    <row r="84" spans="1:5" ht="22.5" customHeight="1">
      <c r="A84" s="237" t="s">
        <v>798</v>
      </c>
      <c r="B84" s="492" t="s">
        <v>891</v>
      </c>
      <c r="C84" s="492"/>
      <c r="D84" s="235"/>
      <c r="E84" s="235"/>
    </row>
    <row r="85" spans="1:5" ht="22.5" customHeight="1">
      <c r="A85" s="237" t="s">
        <v>800</v>
      </c>
      <c r="B85" s="492" t="s">
        <v>892</v>
      </c>
      <c r="C85" s="492"/>
      <c r="D85" s="235"/>
      <c r="E85" s="235"/>
    </row>
    <row r="86" spans="1:5" ht="22.5" customHeight="1">
      <c r="A86" s="237" t="s">
        <v>802</v>
      </c>
      <c r="B86" s="492" t="s">
        <v>893</v>
      </c>
      <c r="C86" s="492"/>
      <c r="D86" s="235"/>
      <c r="E86" s="235"/>
    </row>
    <row r="87" spans="1:5" ht="9" customHeight="1">
      <c r="A87" s="237" t="s">
        <v>804</v>
      </c>
      <c r="B87" s="492" t="s">
        <v>894</v>
      </c>
      <c r="C87" s="492"/>
      <c r="D87" s="235"/>
      <c r="E87" s="235"/>
    </row>
    <row r="88" spans="1:5" ht="9" customHeight="1">
      <c r="A88" s="237" t="s">
        <v>806</v>
      </c>
      <c r="B88" s="492" t="s">
        <v>807</v>
      </c>
      <c r="C88" s="492"/>
      <c r="D88" s="235"/>
      <c r="E88" s="235"/>
    </row>
    <row r="89" spans="1:5" ht="9" customHeight="1">
      <c r="A89" s="237" t="s">
        <v>808</v>
      </c>
      <c r="B89" s="492" t="s">
        <v>809</v>
      </c>
      <c r="C89" s="492"/>
      <c r="D89" s="235"/>
      <c r="E89" s="235"/>
    </row>
    <row r="90" spans="1:5" ht="9.75" customHeight="1">
      <c r="A90" s="240" t="s">
        <v>401</v>
      </c>
      <c r="B90" s="493" t="s">
        <v>895</v>
      </c>
      <c r="C90" s="493"/>
      <c r="D90" s="239">
        <f>SUM(D64+D73+D83+D84+D85+D86+D87+D88+D89)</f>
        <v>0</v>
      </c>
      <c r="E90" s="239">
        <f>SUM(E64+E73+E83+E84+E85+E86+E87+E88+E89)</f>
        <v>0</v>
      </c>
    </row>
    <row r="91" spans="1:5" ht="9.75" customHeight="1">
      <c r="A91" s="240" t="s">
        <v>580</v>
      </c>
      <c r="B91" s="493" t="s">
        <v>896</v>
      </c>
      <c r="C91" s="493"/>
      <c r="D91" s="239">
        <f>D41+D62+D90</f>
        <v>-3424</v>
      </c>
      <c r="E91" s="239">
        <f>E41+E62+E90</f>
        <v>-6683</v>
      </c>
    </row>
    <row r="92" spans="1:5" ht="9.75" customHeight="1">
      <c r="A92" s="240" t="s">
        <v>582</v>
      </c>
      <c r="B92" s="493" t="s">
        <v>897</v>
      </c>
      <c r="C92" s="493"/>
      <c r="D92" s="243"/>
      <c r="E92" s="243"/>
    </row>
    <row r="93" spans="1:5" ht="22.5" customHeight="1">
      <c r="A93" s="240" t="s">
        <v>589</v>
      </c>
      <c r="B93" s="493" t="s">
        <v>898</v>
      </c>
      <c r="C93" s="493"/>
      <c r="D93" s="243"/>
      <c r="E93" s="243"/>
    </row>
    <row r="94" spans="1:5" ht="22.5" customHeight="1">
      <c r="A94" s="240" t="s">
        <v>591</v>
      </c>
      <c r="B94" s="493" t="s">
        <v>899</v>
      </c>
      <c r="C94" s="493"/>
      <c r="D94" s="243"/>
      <c r="E94" s="243"/>
    </row>
    <row r="95" spans="1:5" ht="22.5" customHeight="1">
      <c r="A95" s="240" t="s">
        <v>596</v>
      </c>
      <c r="B95" s="493" t="s">
        <v>900</v>
      </c>
      <c r="C95" s="493"/>
      <c r="D95" s="243"/>
      <c r="E95" s="243"/>
    </row>
  </sheetData>
  <sheetProtection password="9F76" sheet="1" formatCells="0" formatColumns="0" formatRows="0"/>
  <mergeCells count="103">
    <mergeCell ref="B92:C92"/>
    <mergeCell ref="B93:C93"/>
    <mergeCell ref="B94:C94"/>
    <mergeCell ref="B95:C95"/>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A63:E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A42:E42"/>
    <mergeCell ref="B43:C43"/>
    <mergeCell ref="A34:A35"/>
    <mergeCell ref="B34:C35"/>
    <mergeCell ref="D34:D35"/>
    <mergeCell ref="E34:E35"/>
    <mergeCell ref="B36:C36"/>
    <mergeCell ref="B37:C37"/>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A10:E10"/>
    <mergeCell ref="B11:C11"/>
    <mergeCell ref="B12:C12"/>
    <mergeCell ref="B13:C13"/>
    <mergeCell ref="B14:C14"/>
    <mergeCell ref="B15:C15"/>
    <mergeCell ref="A5:B5"/>
    <mergeCell ref="C5:E5"/>
    <mergeCell ref="A6:B6"/>
    <mergeCell ref="C6:E6"/>
    <mergeCell ref="A7:A9"/>
    <mergeCell ref="B7:C9"/>
    <mergeCell ref="D7:E7"/>
    <mergeCell ref="D8:D9"/>
    <mergeCell ref="E8:E9"/>
    <mergeCell ref="A1:E1"/>
    <mergeCell ref="A2:E2"/>
    <mergeCell ref="A3:B3"/>
    <mergeCell ref="C3:E3"/>
    <mergeCell ref="A4:B4"/>
    <mergeCell ref="C4:E4"/>
  </mergeCells>
  <printOptions/>
  <pageMargins left="0.19652777777777777" right="0"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0"/>
  </sheetPr>
  <dimension ref="A1:L201"/>
  <sheetViews>
    <sheetView showGridLines="0" zoomScalePageLayoutView="0" workbookViewId="0" topLeftCell="A1">
      <selection activeCell="L21" sqref="L21"/>
    </sheetView>
  </sheetViews>
  <sheetFormatPr defaultColWidth="9.140625" defaultRowHeight="12.75"/>
  <cols>
    <col min="1" max="1" width="5.140625" style="161" customWidth="1"/>
    <col min="2" max="2" width="42.57421875" style="162" customWidth="1"/>
    <col min="3" max="3" width="4.7109375" style="163" customWidth="1"/>
    <col min="4" max="5" width="14.28125" style="161" customWidth="1"/>
    <col min="6" max="12" width="9.140625" style="244" customWidth="1"/>
    <col min="13" max="16384" width="9.140625" style="161" customWidth="1"/>
  </cols>
  <sheetData>
    <row r="1" spans="1:12" s="164" customFormat="1" ht="10.5" customHeight="1">
      <c r="A1" s="439" t="s">
        <v>901</v>
      </c>
      <c r="B1" s="439"/>
      <c r="C1" s="439"/>
      <c r="D1" s="439"/>
      <c r="E1" s="439"/>
      <c r="F1" s="245"/>
      <c r="G1" s="245"/>
      <c r="H1" s="245"/>
      <c r="I1" s="245"/>
      <c r="J1" s="245"/>
      <c r="K1" s="245"/>
      <c r="L1" s="245"/>
    </row>
    <row r="2" spans="1:12" s="164" customFormat="1" ht="15" customHeight="1">
      <c r="A2" s="440" t="s">
        <v>216</v>
      </c>
      <c r="B2" s="440"/>
      <c r="C2" s="441"/>
      <c r="D2" s="441"/>
      <c r="E2" s="441"/>
      <c r="F2" s="245"/>
      <c r="G2" s="245"/>
      <c r="H2" s="245"/>
      <c r="I2" s="245"/>
      <c r="J2" s="245"/>
      <c r="K2" s="245"/>
      <c r="L2" s="245"/>
    </row>
    <row r="3" spans="1:5" ht="15" customHeight="1">
      <c r="A3" s="440" t="s">
        <v>217</v>
      </c>
      <c r="B3" s="440"/>
      <c r="C3" s="441"/>
      <c r="D3" s="441"/>
      <c r="E3" s="441"/>
    </row>
    <row r="4" spans="1:5" ht="15.75">
      <c r="A4" s="440" t="s">
        <v>218</v>
      </c>
      <c r="B4" s="440"/>
      <c r="C4" s="428" t="str">
        <f>IF(ISBLANK(Ročná_správa!B12),"  ",Ročná_správa!B12)</f>
        <v>STP akciová spoločnosť Michalovce</v>
      </c>
      <c r="D4" s="428"/>
      <c r="E4" s="428"/>
    </row>
    <row r="5" spans="1:5" ht="15.75">
      <c r="A5" s="442" t="s">
        <v>7</v>
      </c>
      <c r="B5" s="442"/>
      <c r="C5" s="428" t="str">
        <f>IF(ISBLANK(Ročná_správa!E6),"  ",Ročná_správa!E6)</f>
        <v>31650058</v>
      </c>
      <c r="D5" s="428"/>
      <c r="E5" s="428"/>
    </row>
    <row r="6" spans="1:5" ht="11.25" customHeight="1">
      <c r="A6" s="166"/>
      <c r="B6" s="167"/>
      <c r="C6" s="168"/>
      <c r="D6" s="166"/>
      <c r="E6" s="166"/>
    </row>
    <row r="7" spans="1:5" ht="9.75" customHeight="1">
      <c r="A7" s="444" t="s">
        <v>902</v>
      </c>
      <c r="B7" s="444"/>
      <c r="C7" s="444" t="s">
        <v>903</v>
      </c>
      <c r="D7" s="496" t="s">
        <v>904</v>
      </c>
      <c r="E7" s="496" t="s">
        <v>905</v>
      </c>
    </row>
    <row r="8" spans="1:5" ht="44.25" customHeight="1">
      <c r="A8" s="444"/>
      <c r="B8" s="444"/>
      <c r="C8" s="444"/>
      <c r="D8" s="496"/>
      <c r="E8" s="496" t="s">
        <v>225</v>
      </c>
    </row>
    <row r="9" spans="1:5" ht="9.75">
      <c r="A9" s="497"/>
      <c r="B9" s="497"/>
      <c r="C9" s="246"/>
      <c r="D9" s="247"/>
      <c r="E9" s="247"/>
    </row>
    <row r="10" spans="1:5" ht="9.75">
      <c r="A10" s="497"/>
      <c r="B10" s="497"/>
      <c r="C10" s="246"/>
      <c r="D10" s="235"/>
      <c r="E10" s="235"/>
    </row>
    <row r="11" spans="1:5" ht="9.75">
      <c r="A11" s="497"/>
      <c r="B11" s="497"/>
      <c r="C11" s="246"/>
      <c r="D11" s="247"/>
      <c r="E11" s="247"/>
    </row>
    <row r="12" spans="1:5" ht="9.75">
      <c r="A12" s="497"/>
      <c r="B12" s="497"/>
      <c r="C12" s="246"/>
      <c r="D12" s="247"/>
      <c r="E12" s="247"/>
    </row>
    <row r="13" spans="1:5" ht="9.75">
      <c r="A13" s="497"/>
      <c r="B13" s="497"/>
      <c r="C13" s="246"/>
      <c r="D13" s="235"/>
      <c r="E13" s="235"/>
    </row>
    <row r="14" spans="1:5" ht="9.75">
      <c r="A14" s="497"/>
      <c r="B14" s="497"/>
      <c r="C14" s="246"/>
      <c r="D14" s="235"/>
      <c r="E14" s="235"/>
    </row>
    <row r="15" spans="1:5" ht="9.75">
      <c r="A15" s="497"/>
      <c r="B15" s="497"/>
      <c r="C15" s="246"/>
      <c r="D15" s="235"/>
      <c r="E15" s="235"/>
    </row>
    <row r="16" spans="1:5" ht="9.75">
      <c r="A16" s="497"/>
      <c r="B16" s="497"/>
      <c r="C16" s="246"/>
      <c r="D16" s="235"/>
      <c r="E16" s="235"/>
    </row>
    <row r="17" spans="1:5" ht="9.75">
      <c r="A17" s="497"/>
      <c r="B17" s="497"/>
      <c r="C17" s="246"/>
      <c r="D17" s="235"/>
      <c r="E17" s="235"/>
    </row>
    <row r="18" spans="1:5" ht="9.75">
      <c r="A18" s="497"/>
      <c r="B18" s="497"/>
      <c r="C18" s="246"/>
      <c r="D18" s="235"/>
      <c r="E18" s="235"/>
    </row>
    <row r="19" spans="1:5" ht="9.75">
      <c r="A19" s="497"/>
      <c r="B19" s="497"/>
      <c r="C19" s="246"/>
      <c r="D19" s="235"/>
      <c r="E19" s="235"/>
    </row>
    <row r="20" spans="1:5" ht="9.75">
      <c r="A20" s="497"/>
      <c r="B20" s="497"/>
      <c r="C20" s="246"/>
      <c r="D20" s="235"/>
      <c r="E20" s="235"/>
    </row>
    <row r="21" spans="1:5" ht="9.75">
      <c r="A21" s="497"/>
      <c r="B21" s="497"/>
      <c r="C21" s="246"/>
      <c r="D21" s="247"/>
      <c r="E21" s="247"/>
    </row>
    <row r="22" spans="1:5" ht="9.75">
      <c r="A22" s="497"/>
      <c r="B22" s="497"/>
      <c r="C22" s="246"/>
      <c r="D22" s="235"/>
      <c r="E22" s="235"/>
    </row>
    <row r="23" spans="1:5" ht="9.75">
      <c r="A23" s="497"/>
      <c r="B23" s="497"/>
      <c r="C23" s="246"/>
      <c r="D23" s="235"/>
      <c r="E23" s="235"/>
    </row>
    <row r="24" spans="1:5" ht="9.75">
      <c r="A24" s="497"/>
      <c r="B24" s="497"/>
      <c r="C24" s="246"/>
      <c r="D24" s="235"/>
      <c r="E24" s="235"/>
    </row>
    <row r="25" spans="1:5" ht="9.75">
      <c r="A25" s="497"/>
      <c r="B25" s="497"/>
      <c r="C25" s="246"/>
      <c r="D25" s="235"/>
      <c r="E25" s="235"/>
    </row>
    <row r="26" spans="1:5" ht="9.75">
      <c r="A26" s="497"/>
      <c r="B26" s="497"/>
      <c r="C26" s="246"/>
      <c r="D26" s="235"/>
      <c r="E26" s="235"/>
    </row>
    <row r="27" spans="1:5" ht="9.75">
      <c r="A27" s="497"/>
      <c r="B27" s="497"/>
      <c r="C27" s="246"/>
      <c r="D27" s="235"/>
      <c r="E27" s="235"/>
    </row>
    <row r="28" spans="1:5" ht="9.75">
      <c r="A28" s="497"/>
      <c r="B28" s="497"/>
      <c r="C28" s="246"/>
      <c r="D28" s="235"/>
      <c r="E28" s="235"/>
    </row>
    <row r="29" spans="1:5" ht="9.75">
      <c r="A29" s="497"/>
      <c r="B29" s="497"/>
      <c r="C29" s="246"/>
      <c r="D29" s="235"/>
      <c r="E29" s="235"/>
    </row>
    <row r="30" spans="1:5" ht="9.75">
      <c r="A30" s="497"/>
      <c r="B30" s="497"/>
      <c r="C30" s="246"/>
      <c r="D30" s="235"/>
      <c r="E30" s="235"/>
    </row>
    <row r="31" spans="1:5" ht="9.75">
      <c r="A31" s="497"/>
      <c r="B31" s="497"/>
      <c r="C31" s="246"/>
      <c r="D31" s="247"/>
      <c r="E31" s="247"/>
    </row>
    <row r="32" spans="1:5" ht="9.75">
      <c r="A32" s="497"/>
      <c r="B32" s="497"/>
      <c r="C32" s="246"/>
      <c r="D32" s="235"/>
      <c r="E32" s="235"/>
    </row>
    <row r="33" spans="1:5" ht="9.75">
      <c r="A33" s="497"/>
      <c r="B33" s="497"/>
      <c r="C33" s="246"/>
      <c r="D33" s="235"/>
      <c r="E33" s="235"/>
    </row>
    <row r="34" spans="1:5" ht="9.75">
      <c r="A34" s="497"/>
      <c r="B34" s="497"/>
      <c r="C34" s="246"/>
      <c r="D34" s="235"/>
      <c r="E34" s="235"/>
    </row>
    <row r="35" spans="1:5" ht="12.75" customHeight="1">
      <c r="A35" s="497"/>
      <c r="B35" s="497"/>
      <c r="C35" s="246"/>
      <c r="D35" s="235"/>
      <c r="E35" s="235"/>
    </row>
    <row r="36" spans="1:5" ht="12.75" customHeight="1">
      <c r="A36" s="497"/>
      <c r="B36" s="497"/>
      <c r="C36" s="246"/>
      <c r="D36" s="235"/>
      <c r="E36" s="235"/>
    </row>
    <row r="37" spans="1:5" ht="12.75" customHeight="1">
      <c r="A37" s="497"/>
      <c r="B37" s="497"/>
      <c r="C37" s="246"/>
      <c r="D37" s="235"/>
      <c r="E37" s="235"/>
    </row>
    <row r="38" spans="1:5" ht="12.75" customHeight="1">
      <c r="A38" s="497"/>
      <c r="B38" s="497"/>
      <c r="C38" s="246"/>
      <c r="D38" s="235"/>
      <c r="E38" s="235"/>
    </row>
    <row r="39" spans="1:5" ht="12.75" customHeight="1">
      <c r="A39" s="497"/>
      <c r="B39" s="497"/>
      <c r="C39" s="246"/>
      <c r="D39" s="235"/>
      <c r="E39" s="235"/>
    </row>
    <row r="40" spans="1:5" ht="12.75" customHeight="1">
      <c r="A40" s="497"/>
      <c r="B40" s="497"/>
      <c r="C40" s="246"/>
      <c r="D40" s="247"/>
      <c r="E40" s="247"/>
    </row>
    <row r="41" spans="1:5" ht="12.75" customHeight="1">
      <c r="A41" s="497"/>
      <c r="B41" s="497"/>
      <c r="C41" s="246"/>
      <c r="D41" s="247"/>
      <c r="E41" s="247"/>
    </row>
    <row r="42" spans="1:5" ht="9.75">
      <c r="A42" s="497"/>
      <c r="B42" s="497"/>
      <c r="C42" s="246"/>
      <c r="D42" s="235"/>
      <c r="E42" s="235"/>
    </row>
    <row r="43" spans="1:5" ht="9.75">
      <c r="A43" s="497"/>
      <c r="B43" s="497"/>
      <c r="C43" s="246"/>
      <c r="D43" s="235"/>
      <c r="E43" s="235"/>
    </row>
    <row r="44" spans="1:5" ht="9.75">
      <c r="A44" s="497"/>
      <c r="B44" s="497"/>
      <c r="C44" s="246"/>
      <c r="D44" s="235"/>
      <c r="E44" s="235"/>
    </row>
    <row r="45" spans="1:5" ht="9.75">
      <c r="A45" s="497"/>
      <c r="B45" s="497"/>
      <c r="C45" s="246"/>
      <c r="D45" s="235"/>
      <c r="E45" s="235"/>
    </row>
    <row r="46" spans="1:5" ht="9.75">
      <c r="A46" s="497"/>
      <c r="B46" s="497"/>
      <c r="C46" s="246"/>
      <c r="D46" s="235"/>
      <c r="E46" s="235"/>
    </row>
    <row r="47" spans="1:5" ht="9.75">
      <c r="A47" s="497"/>
      <c r="B47" s="497"/>
      <c r="C47" s="246"/>
      <c r="D47" s="235"/>
      <c r="E47" s="235"/>
    </row>
    <row r="48" spans="1:5" ht="9.75">
      <c r="A48" s="497"/>
      <c r="B48" s="497"/>
      <c r="C48" s="246"/>
      <c r="D48" s="235"/>
      <c r="E48" s="235"/>
    </row>
    <row r="49" spans="1:5" ht="9.75">
      <c r="A49" s="497"/>
      <c r="B49" s="497"/>
      <c r="C49" s="246"/>
      <c r="D49" s="247"/>
      <c r="E49" s="247"/>
    </row>
    <row r="50" spans="1:5" ht="9.75">
      <c r="A50" s="497"/>
      <c r="B50" s="497"/>
      <c r="C50" s="246"/>
      <c r="D50" s="235"/>
      <c r="E50" s="235"/>
    </row>
    <row r="51" spans="1:5" ht="9.75">
      <c r="A51" s="497"/>
      <c r="B51" s="497"/>
      <c r="C51" s="246"/>
      <c r="D51" s="235"/>
      <c r="E51" s="235"/>
    </row>
    <row r="52" spans="1:5" ht="9.75">
      <c r="A52" s="497"/>
      <c r="B52" s="497"/>
      <c r="C52" s="246"/>
      <c r="D52" s="235"/>
      <c r="E52" s="235"/>
    </row>
    <row r="53" spans="1:5" ht="9.75">
      <c r="A53" s="497"/>
      <c r="B53" s="497"/>
      <c r="C53" s="246"/>
      <c r="D53" s="235"/>
      <c r="E53" s="235"/>
    </row>
    <row r="54" spans="1:5" ht="12.75" customHeight="1">
      <c r="A54" s="497"/>
      <c r="B54" s="497"/>
      <c r="C54" s="246"/>
      <c r="D54" s="235"/>
      <c r="E54" s="235"/>
    </row>
    <row r="55" spans="1:5" ht="12.75" customHeight="1">
      <c r="A55" s="497"/>
      <c r="B55" s="497"/>
      <c r="C55" s="246"/>
      <c r="D55" s="235"/>
      <c r="E55" s="235"/>
    </row>
    <row r="56" spans="1:5" ht="12.75" customHeight="1">
      <c r="A56" s="497"/>
      <c r="B56" s="497"/>
      <c r="C56" s="246"/>
      <c r="D56" s="247"/>
      <c r="E56" s="247"/>
    </row>
    <row r="57" spans="1:5" ht="12.75" customHeight="1">
      <c r="A57" s="497"/>
      <c r="B57" s="497"/>
      <c r="C57" s="246"/>
      <c r="D57" s="235"/>
      <c r="E57" s="235"/>
    </row>
    <row r="58" spans="1:5" ht="12.75" customHeight="1">
      <c r="A58" s="497"/>
      <c r="B58" s="497"/>
      <c r="C58" s="246"/>
      <c r="D58" s="235"/>
      <c r="E58" s="235"/>
    </row>
    <row r="59" spans="1:5" ht="12.75" customHeight="1">
      <c r="A59" s="497"/>
      <c r="B59" s="497"/>
      <c r="C59" s="246"/>
      <c r="D59" s="235"/>
      <c r="E59" s="235"/>
    </row>
    <row r="60" spans="1:5" ht="12.75" customHeight="1">
      <c r="A60" s="497"/>
      <c r="B60" s="497"/>
      <c r="C60" s="246"/>
      <c r="D60" s="235"/>
      <c r="E60" s="235"/>
    </row>
    <row r="61" spans="1:5" ht="12.75" customHeight="1">
      <c r="A61" s="497"/>
      <c r="B61" s="497"/>
      <c r="C61" s="246"/>
      <c r="D61" s="235"/>
      <c r="E61" s="235"/>
    </row>
    <row r="62" spans="1:5" ht="12.75" customHeight="1">
      <c r="A62" s="497"/>
      <c r="B62" s="497"/>
      <c r="C62" s="246"/>
      <c r="D62" s="235"/>
      <c r="E62" s="235"/>
    </row>
    <row r="63" spans="1:5" ht="12.75" customHeight="1">
      <c r="A63" s="497"/>
      <c r="B63" s="497"/>
      <c r="C63" s="246"/>
      <c r="D63" s="235"/>
      <c r="E63" s="235"/>
    </row>
    <row r="64" spans="1:5" ht="12.75" customHeight="1">
      <c r="A64" s="497"/>
      <c r="B64" s="497"/>
      <c r="C64" s="246"/>
      <c r="D64" s="247"/>
      <c r="E64" s="247"/>
    </row>
    <row r="65" spans="1:5" ht="12.75" customHeight="1">
      <c r="A65" s="497"/>
      <c r="B65" s="497"/>
      <c r="C65" s="246"/>
      <c r="D65" s="235"/>
      <c r="E65" s="235"/>
    </row>
    <row r="66" spans="1:5" ht="12.75" customHeight="1">
      <c r="A66" s="497"/>
      <c r="B66" s="497"/>
      <c r="C66" s="246"/>
      <c r="D66" s="235"/>
      <c r="E66" s="235"/>
    </row>
    <row r="67" spans="1:5" ht="12.75" customHeight="1">
      <c r="A67" s="497"/>
      <c r="B67" s="497"/>
      <c r="C67" s="246"/>
      <c r="D67" s="235"/>
      <c r="E67" s="235"/>
    </row>
    <row r="68" spans="1:5" ht="12.75" customHeight="1">
      <c r="A68" s="497"/>
      <c r="B68" s="497"/>
      <c r="C68" s="246"/>
      <c r="D68" s="235"/>
      <c r="E68" s="235"/>
    </row>
    <row r="69" spans="1:5" ht="12.75" customHeight="1">
      <c r="A69" s="497"/>
      <c r="B69" s="497"/>
      <c r="C69" s="246"/>
      <c r="D69" s="235"/>
      <c r="E69" s="235"/>
    </row>
    <row r="70" spans="1:5" ht="12.75" customHeight="1">
      <c r="A70" s="497"/>
      <c r="B70" s="497"/>
      <c r="C70" s="246"/>
      <c r="D70" s="247"/>
      <c r="E70" s="247"/>
    </row>
    <row r="71" spans="1:5" ht="9.75">
      <c r="A71" s="497"/>
      <c r="B71" s="497"/>
      <c r="C71" s="246"/>
      <c r="D71" s="235"/>
      <c r="E71" s="235"/>
    </row>
    <row r="72" spans="1:5" ht="9.75">
      <c r="A72" s="497"/>
      <c r="B72" s="497"/>
      <c r="C72" s="246"/>
      <c r="D72" s="235"/>
      <c r="E72" s="235"/>
    </row>
    <row r="73" spans="1:5" ht="12.75" customHeight="1">
      <c r="A73" s="497"/>
      <c r="B73" s="497"/>
      <c r="C73" s="246"/>
      <c r="D73" s="247"/>
      <c r="E73" s="247"/>
    </row>
    <row r="74" spans="2:5" ht="9.75">
      <c r="B74" s="248"/>
      <c r="D74" s="175"/>
      <c r="E74" s="175"/>
    </row>
    <row r="75" spans="4:5" ht="9.75">
      <c r="D75" s="175"/>
      <c r="E75" s="175"/>
    </row>
    <row r="76" spans="4:5" ht="9.75">
      <c r="D76" s="175"/>
      <c r="E76" s="175"/>
    </row>
    <row r="77" spans="4:5" ht="9.75">
      <c r="D77" s="175"/>
      <c r="E77" s="175"/>
    </row>
    <row r="78" spans="4:5" ht="9.75">
      <c r="D78" s="175"/>
      <c r="E78" s="175"/>
    </row>
    <row r="79" spans="4:5" ht="9.75">
      <c r="D79" s="175"/>
      <c r="E79" s="175"/>
    </row>
    <row r="80" spans="4:5" ht="9.75">
      <c r="D80" s="175"/>
      <c r="E80" s="175"/>
    </row>
    <row r="81" spans="4:5" ht="9.75">
      <c r="D81" s="175"/>
      <c r="E81" s="175"/>
    </row>
    <row r="82" spans="4:5" ht="9.75">
      <c r="D82" s="175"/>
      <c r="E82" s="175"/>
    </row>
    <row r="83" spans="4:5" ht="9.75">
      <c r="D83" s="175"/>
      <c r="E83" s="175"/>
    </row>
    <row r="84" spans="4:5" ht="9.75">
      <c r="D84" s="175"/>
      <c r="E84" s="175"/>
    </row>
    <row r="85" spans="4:5" ht="9.75">
      <c r="D85" s="175"/>
      <c r="E85" s="175"/>
    </row>
    <row r="86" spans="4:5" ht="9.75">
      <c r="D86" s="175"/>
      <c r="E86" s="175"/>
    </row>
    <row r="87" spans="4:5" ht="9.75">
      <c r="D87" s="175"/>
      <c r="E87" s="175"/>
    </row>
    <row r="88" spans="4:5" ht="9.75">
      <c r="D88" s="175"/>
      <c r="E88" s="175"/>
    </row>
    <row r="89" spans="4:5" ht="9.75">
      <c r="D89" s="175"/>
      <c r="E89" s="175"/>
    </row>
    <row r="90" spans="4:5" ht="9.75">
      <c r="D90" s="175"/>
      <c r="E90" s="175"/>
    </row>
    <row r="91" spans="4:5" ht="9.75">
      <c r="D91" s="175"/>
      <c r="E91" s="175"/>
    </row>
    <row r="92" spans="4:5" ht="9.75">
      <c r="D92" s="175"/>
      <c r="E92" s="175"/>
    </row>
    <row r="93" spans="4:5" ht="9.75">
      <c r="D93" s="175"/>
      <c r="E93" s="175"/>
    </row>
    <row r="94" spans="4:5" ht="9.75">
      <c r="D94" s="175"/>
      <c r="E94" s="175"/>
    </row>
    <row r="95" spans="4:5" ht="9.75">
      <c r="D95" s="175"/>
      <c r="E95" s="175"/>
    </row>
    <row r="96" spans="4:5" ht="9.75">
      <c r="D96" s="175"/>
      <c r="E96" s="175"/>
    </row>
    <row r="97" spans="4:5" ht="9.75">
      <c r="D97" s="175"/>
      <c r="E97" s="175"/>
    </row>
    <row r="98" spans="4:5" ht="9.75">
      <c r="D98" s="175"/>
      <c r="E98" s="175"/>
    </row>
    <row r="99" spans="4:5" ht="9.75">
      <c r="D99" s="175"/>
      <c r="E99" s="175"/>
    </row>
    <row r="100" spans="4:5" ht="9.75">
      <c r="D100" s="175"/>
      <c r="E100" s="175"/>
    </row>
    <row r="101" spans="4:5" ht="9.75">
      <c r="D101" s="175"/>
      <c r="E101" s="175"/>
    </row>
    <row r="102" spans="4:5" ht="9.75">
      <c r="D102" s="175"/>
      <c r="E102" s="175"/>
    </row>
    <row r="103" spans="4:5" ht="9.75">
      <c r="D103" s="175"/>
      <c r="E103" s="175"/>
    </row>
    <row r="104" spans="4:5" ht="9.75">
      <c r="D104" s="175"/>
      <c r="E104" s="175"/>
    </row>
    <row r="105" spans="4:5" ht="9.75">
      <c r="D105" s="175"/>
      <c r="E105" s="175"/>
    </row>
    <row r="106" spans="4:5" ht="9.75">
      <c r="D106" s="175"/>
      <c r="E106" s="175"/>
    </row>
    <row r="107" spans="4:5" ht="9.75">
      <c r="D107" s="175"/>
      <c r="E107" s="175"/>
    </row>
    <row r="108" spans="4:5" ht="9.75">
      <c r="D108" s="175"/>
      <c r="E108" s="175"/>
    </row>
    <row r="109" spans="4:5" ht="9.75">
      <c r="D109" s="175"/>
      <c r="E109" s="175"/>
    </row>
    <row r="110" spans="4:5" ht="9.75">
      <c r="D110" s="175"/>
      <c r="E110" s="175"/>
    </row>
    <row r="111" spans="4:5" ht="9.75">
      <c r="D111" s="175"/>
      <c r="E111" s="175"/>
    </row>
    <row r="112" spans="4:5" ht="9.75">
      <c r="D112" s="175"/>
      <c r="E112" s="175"/>
    </row>
    <row r="113" spans="4:5" ht="9.75">
      <c r="D113" s="175"/>
      <c r="E113" s="175"/>
    </row>
    <row r="114" spans="4:5" ht="9.75">
      <c r="D114" s="175"/>
      <c r="E114" s="175"/>
    </row>
    <row r="115" spans="4:5" ht="9.75">
      <c r="D115" s="175"/>
      <c r="E115" s="175"/>
    </row>
    <row r="116" spans="4:5" ht="9.75">
      <c r="D116" s="175"/>
      <c r="E116" s="175"/>
    </row>
    <row r="117" spans="4:5" ht="9.75">
      <c r="D117" s="175"/>
      <c r="E117" s="175"/>
    </row>
    <row r="118" spans="4:5" ht="9.75">
      <c r="D118" s="175"/>
      <c r="E118" s="175"/>
    </row>
    <row r="119" spans="4:5" ht="9.75">
      <c r="D119" s="175"/>
      <c r="E119" s="175"/>
    </row>
    <row r="120" spans="4:5" ht="9.75">
      <c r="D120" s="175"/>
      <c r="E120" s="175"/>
    </row>
    <row r="121" spans="4:5" ht="9.75">
      <c r="D121" s="175"/>
      <c r="E121" s="175"/>
    </row>
    <row r="122" spans="4:5" ht="9.75">
      <c r="D122" s="175"/>
      <c r="E122" s="175"/>
    </row>
    <row r="123" spans="4:5" ht="9.75">
      <c r="D123" s="175"/>
      <c r="E123" s="175"/>
    </row>
    <row r="124" spans="4:5" ht="9.75">
      <c r="D124" s="175"/>
      <c r="E124" s="175"/>
    </row>
    <row r="125" spans="4:5" ht="9.75">
      <c r="D125" s="175"/>
      <c r="E125" s="175"/>
    </row>
    <row r="126" spans="4:5" ht="9.75">
      <c r="D126" s="175"/>
      <c r="E126" s="175"/>
    </row>
    <row r="127" spans="4:5" ht="9.75">
      <c r="D127" s="175"/>
      <c r="E127" s="175"/>
    </row>
    <row r="128" spans="4:5" ht="9.75">
      <c r="D128" s="175"/>
      <c r="E128" s="175"/>
    </row>
    <row r="129" spans="4:5" ht="9.75">
      <c r="D129" s="175"/>
      <c r="E129" s="175"/>
    </row>
    <row r="130" spans="4:5" ht="9.75">
      <c r="D130" s="175"/>
      <c r="E130" s="175"/>
    </row>
    <row r="131" spans="4:5" ht="9.75">
      <c r="D131" s="175"/>
      <c r="E131" s="175"/>
    </row>
    <row r="132" spans="4:5" ht="9.75">
      <c r="D132" s="175"/>
      <c r="E132" s="175"/>
    </row>
    <row r="133" spans="4:5" ht="9.75">
      <c r="D133" s="175"/>
      <c r="E133" s="175"/>
    </row>
    <row r="134" spans="4:5" ht="9.75">
      <c r="D134" s="175"/>
      <c r="E134" s="175"/>
    </row>
    <row r="135" spans="4:5" ht="9.75">
      <c r="D135" s="175"/>
      <c r="E135" s="175"/>
    </row>
    <row r="136" spans="4:5" ht="9.75">
      <c r="D136" s="175"/>
      <c r="E136" s="175"/>
    </row>
    <row r="137" spans="4:5" ht="9.75">
      <c r="D137" s="175"/>
      <c r="E137" s="175"/>
    </row>
    <row r="138" spans="4:5" ht="9.75">
      <c r="D138" s="175"/>
      <c r="E138" s="175"/>
    </row>
    <row r="139" spans="4:5" ht="9.75">
      <c r="D139" s="175"/>
      <c r="E139" s="175"/>
    </row>
    <row r="140" spans="4:5" ht="9.75">
      <c r="D140" s="175"/>
      <c r="E140" s="175"/>
    </row>
    <row r="141" spans="4:5" ht="9.75">
      <c r="D141" s="175"/>
      <c r="E141" s="175"/>
    </row>
    <row r="142" spans="4:5" ht="9.75">
      <c r="D142" s="175"/>
      <c r="E142" s="175"/>
    </row>
    <row r="143" spans="4:5" ht="9.75">
      <c r="D143" s="175"/>
      <c r="E143" s="175"/>
    </row>
    <row r="144" spans="4:5" ht="9.75">
      <c r="D144" s="175"/>
      <c r="E144" s="175"/>
    </row>
    <row r="145" spans="4:5" ht="9.75">
      <c r="D145" s="175"/>
      <c r="E145" s="175"/>
    </row>
    <row r="146" spans="4:5" ht="9.75">
      <c r="D146" s="175"/>
      <c r="E146" s="175"/>
    </row>
    <row r="147" spans="4:5" ht="9.75">
      <c r="D147" s="175"/>
      <c r="E147" s="175"/>
    </row>
    <row r="148" spans="4:5" ht="9.75">
      <c r="D148" s="175"/>
      <c r="E148" s="175"/>
    </row>
    <row r="149" spans="4:5" ht="9.75">
      <c r="D149" s="175"/>
      <c r="E149" s="175"/>
    </row>
    <row r="150" spans="4:5" ht="9.75">
      <c r="D150" s="175"/>
      <c r="E150" s="175"/>
    </row>
    <row r="151" spans="4:5" ht="9.75">
      <c r="D151" s="175"/>
      <c r="E151" s="175"/>
    </row>
    <row r="152" spans="4:5" ht="9.75">
      <c r="D152" s="175"/>
      <c r="E152" s="175"/>
    </row>
    <row r="153" spans="4:5" ht="9.75">
      <c r="D153" s="175"/>
      <c r="E153" s="175"/>
    </row>
    <row r="154" spans="4:5" ht="9.75">
      <c r="D154" s="175"/>
      <c r="E154" s="175"/>
    </row>
    <row r="155" spans="4:5" ht="9.75">
      <c r="D155" s="175"/>
      <c r="E155" s="175"/>
    </row>
    <row r="156" spans="4:5" ht="9.75">
      <c r="D156" s="175"/>
      <c r="E156" s="175"/>
    </row>
    <row r="157" spans="4:5" ht="9.75">
      <c r="D157" s="175"/>
      <c r="E157" s="175"/>
    </row>
    <row r="158" spans="4:5" ht="9.75">
      <c r="D158" s="175"/>
      <c r="E158" s="175"/>
    </row>
    <row r="159" spans="4:5" ht="9.75">
      <c r="D159" s="175"/>
      <c r="E159" s="175"/>
    </row>
    <row r="160" spans="4:5" ht="9.75">
      <c r="D160" s="175"/>
      <c r="E160" s="175"/>
    </row>
    <row r="161" spans="4:5" ht="9.75">
      <c r="D161" s="175"/>
      <c r="E161" s="175"/>
    </row>
    <row r="162" spans="4:5" ht="9.75">
      <c r="D162" s="175"/>
      <c r="E162" s="175"/>
    </row>
    <row r="163" spans="4:5" ht="9.75">
      <c r="D163" s="175"/>
      <c r="E163" s="175"/>
    </row>
    <row r="164" spans="4:5" ht="9.75">
      <c r="D164" s="175"/>
      <c r="E164" s="175"/>
    </row>
    <row r="165" spans="4:5" ht="9.75">
      <c r="D165" s="175"/>
      <c r="E165" s="175"/>
    </row>
    <row r="166" spans="4:5" ht="9.75">
      <c r="D166" s="175"/>
      <c r="E166" s="175"/>
    </row>
    <row r="167" spans="4:5" ht="9.75">
      <c r="D167" s="175"/>
      <c r="E167" s="175"/>
    </row>
    <row r="168" spans="4:5" ht="9.75">
      <c r="D168" s="175"/>
      <c r="E168" s="175"/>
    </row>
    <row r="169" spans="4:5" ht="9.75">
      <c r="D169" s="175"/>
      <c r="E169" s="175"/>
    </row>
    <row r="170" spans="4:5" ht="9.75">
      <c r="D170" s="175"/>
      <c r="E170" s="175"/>
    </row>
    <row r="171" spans="4:5" ht="9.75">
      <c r="D171" s="175"/>
      <c r="E171" s="175"/>
    </row>
    <row r="172" spans="4:5" ht="9.75">
      <c r="D172" s="175"/>
      <c r="E172" s="175"/>
    </row>
    <row r="173" spans="4:5" ht="9.75">
      <c r="D173" s="175"/>
      <c r="E173" s="175"/>
    </row>
    <row r="174" spans="4:5" ht="9.75">
      <c r="D174" s="175"/>
      <c r="E174" s="175"/>
    </row>
    <row r="175" spans="4:5" ht="9.75">
      <c r="D175" s="175"/>
      <c r="E175" s="175"/>
    </row>
    <row r="176" spans="4:5" ht="9.75">
      <c r="D176" s="175"/>
      <c r="E176" s="175"/>
    </row>
    <row r="177" spans="4:5" ht="9.75">
      <c r="D177" s="175"/>
      <c r="E177" s="175"/>
    </row>
    <row r="178" spans="4:5" ht="9.75">
      <c r="D178" s="175"/>
      <c r="E178" s="175"/>
    </row>
    <row r="179" spans="4:5" ht="9.75">
      <c r="D179" s="175"/>
      <c r="E179" s="175"/>
    </row>
    <row r="180" spans="4:5" ht="9.75">
      <c r="D180" s="175"/>
      <c r="E180" s="175"/>
    </row>
    <row r="181" spans="4:5" ht="9.75">
      <c r="D181" s="175"/>
      <c r="E181" s="175"/>
    </row>
    <row r="182" spans="4:5" ht="9.75">
      <c r="D182" s="175"/>
      <c r="E182" s="175"/>
    </row>
    <row r="183" spans="4:5" ht="9.75">
      <c r="D183" s="175"/>
      <c r="E183" s="175"/>
    </row>
    <row r="184" spans="4:5" ht="9.75">
      <c r="D184" s="175"/>
      <c r="E184" s="175"/>
    </row>
    <row r="185" spans="4:5" ht="9.75">
      <c r="D185" s="175"/>
      <c r="E185" s="175"/>
    </row>
    <row r="186" spans="4:5" ht="9.75">
      <c r="D186" s="175"/>
      <c r="E186" s="175"/>
    </row>
    <row r="187" spans="4:5" ht="9.75">
      <c r="D187" s="175"/>
      <c r="E187" s="175"/>
    </row>
    <row r="188" spans="4:5" ht="9.75">
      <c r="D188" s="175"/>
      <c r="E188" s="175"/>
    </row>
    <row r="189" spans="4:5" ht="9.75">
      <c r="D189" s="175"/>
      <c r="E189" s="175"/>
    </row>
    <row r="190" spans="4:5" ht="9.75">
      <c r="D190" s="175"/>
      <c r="E190" s="175"/>
    </row>
    <row r="191" spans="4:5" ht="9.75">
      <c r="D191" s="175"/>
      <c r="E191" s="175"/>
    </row>
    <row r="192" spans="4:5" ht="9.75">
      <c r="D192" s="175"/>
      <c r="E192" s="175"/>
    </row>
    <row r="193" spans="4:5" ht="9.75">
      <c r="D193" s="175"/>
      <c r="E193" s="175"/>
    </row>
    <row r="194" spans="4:5" ht="9.75">
      <c r="D194" s="175"/>
      <c r="E194" s="175"/>
    </row>
    <row r="195" spans="4:5" ht="9.75">
      <c r="D195" s="175"/>
      <c r="E195" s="175"/>
    </row>
    <row r="196" spans="4:5" ht="9.75">
      <c r="D196" s="175"/>
      <c r="E196" s="175"/>
    </row>
    <row r="197" spans="4:5" ht="9.75">
      <c r="D197" s="175"/>
      <c r="E197" s="175"/>
    </row>
    <row r="198" spans="4:5" ht="9.75">
      <c r="D198" s="175"/>
      <c r="E198" s="175"/>
    </row>
    <row r="199" spans="4:5" ht="9.75">
      <c r="D199" s="175"/>
      <c r="E199" s="175"/>
    </row>
    <row r="200" spans="4:5" ht="9.75">
      <c r="D200" s="175"/>
      <c r="E200" s="175"/>
    </row>
    <row r="201" spans="4:5" ht="9.75">
      <c r="D201" s="175"/>
      <c r="E201" s="175"/>
    </row>
  </sheetData>
  <sheetProtection password="9F76" sheet="1" formatCells="0" formatColumns="0" formatRows="0" insertColumns="0" insertRows="0"/>
  <mergeCells count="78">
    <mergeCell ref="A69:B69"/>
    <mergeCell ref="A70:B70"/>
    <mergeCell ref="A71:B71"/>
    <mergeCell ref="A72:B72"/>
    <mergeCell ref="A73:B73"/>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5:B5"/>
    <mergeCell ref="C5:E5"/>
    <mergeCell ref="A7:B8"/>
    <mergeCell ref="C7:C8"/>
    <mergeCell ref="D7:D8"/>
    <mergeCell ref="E7:E8"/>
    <mergeCell ref="A1:E1"/>
    <mergeCell ref="A2:B2"/>
    <mergeCell ref="C2:E2"/>
    <mergeCell ref="A3:B3"/>
    <mergeCell ref="C3:E3"/>
    <mergeCell ref="A4:B4"/>
    <mergeCell ref="C4:E4"/>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201"/>
  <sheetViews>
    <sheetView showGridLines="0" zoomScalePageLayoutView="0" workbookViewId="0" topLeftCell="A1">
      <selection activeCell="A7" sqref="A7"/>
    </sheetView>
  </sheetViews>
  <sheetFormatPr defaultColWidth="9.140625" defaultRowHeight="12.75"/>
  <cols>
    <col min="1" max="1" width="5.140625" style="161" customWidth="1"/>
    <col min="2" max="2" width="42.57421875" style="162" customWidth="1"/>
    <col min="3" max="3" width="4.7109375" style="163" customWidth="1"/>
    <col min="4" max="5" width="12.8515625" style="161" customWidth="1"/>
    <col min="6" max="6" width="1.421875" style="161" customWidth="1"/>
    <col min="7" max="7" width="12.8515625" style="161" customWidth="1"/>
    <col min="8" max="16384" width="9.140625" style="161" customWidth="1"/>
  </cols>
  <sheetData>
    <row r="1" spans="1:7" s="164" customFormat="1" ht="10.5" customHeight="1">
      <c r="A1" s="439" t="s">
        <v>906</v>
      </c>
      <c r="B1" s="439"/>
      <c r="C1" s="439"/>
      <c r="D1" s="439"/>
      <c r="E1" s="439"/>
      <c r="F1" s="439"/>
      <c r="G1" s="439"/>
    </row>
    <row r="2" spans="1:7" s="164" customFormat="1" ht="15" customHeight="1">
      <c r="A2" s="440" t="s">
        <v>216</v>
      </c>
      <c r="B2" s="440"/>
      <c r="C2" s="441"/>
      <c r="D2" s="441"/>
      <c r="E2" s="441"/>
      <c r="F2" s="441"/>
      <c r="G2" s="441"/>
    </row>
    <row r="3" spans="1:7" ht="10.5" customHeight="1">
      <c r="A3" s="440" t="s">
        <v>217</v>
      </c>
      <c r="B3" s="440"/>
      <c r="C3" s="441"/>
      <c r="D3" s="441"/>
      <c r="E3" s="441"/>
      <c r="F3" s="441"/>
      <c r="G3" s="441"/>
    </row>
    <row r="4" spans="1:7" ht="15.75">
      <c r="A4" s="440" t="s">
        <v>218</v>
      </c>
      <c r="B4" s="440"/>
      <c r="C4" s="428" t="str">
        <f>IF(ISBLANK(Ročná_správa!B12),"  ",Ročná_správa!B12)</f>
        <v>STP akciová spoločnosť Michalovce</v>
      </c>
      <c r="D4" s="428"/>
      <c r="E4" s="428"/>
      <c r="F4" s="428"/>
      <c r="G4" s="428"/>
    </row>
    <row r="5" spans="1:32" ht="15.75">
      <c r="A5" s="442" t="s">
        <v>7</v>
      </c>
      <c r="B5" s="442"/>
      <c r="C5" s="428" t="str">
        <f>IF(ISBLANK(Ročná_správa!E6),"  ",Ročná_správa!E6)</f>
        <v>31650058</v>
      </c>
      <c r="D5" s="428"/>
      <c r="E5" s="428"/>
      <c r="F5" s="428"/>
      <c r="G5" s="428"/>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row>
    <row r="6" spans="1:7" ht="11.25" customHeight="1">
      <c r="A6" s="166"/>
      <c r="B6" s="167"/>
      <c r="C6" s="168"/>
      <c r="D6" s="166"/>
      <c r="E6" s="166"/>
      <c r="F6" s="166"/>
      <c r="G6" s="166"/>
    </row>
    <row r="7" spans="1:7" ht="12.75" customHeight="1">
      <c r="A7" s="444" t="s">
        <v>902</v>
      </c>
      <c r="B7" s="444"/>
      <c r="C7" s="444" t="s">
        <v>903</v>
      </c>
      <c r="D7" s="496" t="s">
        <v>904</v>
      </c>
      <c r="E7" s="496" t="s">
        <v>223</v>
      </c>
      <c r="F7" s="249"/>
      <c r="G7" s="496" t="s">
        <v>907</v>
      </c>
    </row>
    <row r="8" spans="1:7" ht="35.25" customHeight="1">
      <c r="A8" s="444"/>
      <c r="B8" s="444"/>
      <c r="C8" s="444"/>
      <c r="D8" s="496"/>
      <c r="E8" s="496" t="s">
        <v>225</v>
      </c>
      <c r="F8" s="250"/>
      <c r="G8" s="496" t="s">
        <v>225</v>
      </c>
    </row>
    <row r="9" spans="1:7" ht="9.75">
      <c r="A9" s="497"/>
      <c r="B9" s="497"/>
      <c r="C9" s="246"/>
      <c r="D9" s="247"/>
      <c r="E9" s="247"/>
      <c r="F9" s="251"/>
      <c r="G9" s="247"/>
    </row>
    <row r="10" spans="1:7" ht="9.75">
      <c r="A10" s="497"/>
      <c r="B10" s="497"/>
      <c r="C10" s="246"/>
      <c r="D10" s="235"/>
      <c r="E10" s="235"/>
      <c r="F10" s="252"/>
      <c r="G10" s="235"/>
    </row>
    <row r="11" spans="1:7" ht="9.75">
      <c r="A11" s="497"/>
      <c r="B11" s="497"/>
      <c r="C11" s="246"/>
      <c r="D11" s="247"/>
      <c r="E11" s="247"/>
      <c r="F11" s="251"/>
      <c r="G11" s="247"/>
    </row>
    <row r="12" spans="1:7" ht="9.75">
      <c r="A12" s="497"/>
      <c r="B12" s="497"/>
      <c r="C12" s="246"/>
      <c r="D12" s="247"/>
      <c r="E12" s="247"/>
      <c r="F12" s="251"/>
      <c r="G12" s="247"/>
    </row>
    <row r="13" spans="1:7" ht="9.75">
      <c r="A13" s="497"/>
      <c r="B13" s="497"/>
      <c r="C13" s="246"/>
      <c r="D13" s="235"/>
      <c r="E13" s="235"/>
      <c r="F13" s="252"/>
      <c r="G13" s="235"/>
    </row>
    <row r="14" spans="1:7" ht="9.75">
      <c r="A14" s="497"/>
      <c r="B14" s="497"/>
      <c r="C14" s="246"/>
      <c r="D14" s="235"/>
      <c r="E14" s="235"/>
      <c r="F14" s="252"/>
      <c r="G14" s="235"/>
    </row>
    <row r="15" spans="1:7" ht="9.75">
      <c r="A15" s="497"/>
      <c r="B15" s="497"/>
      <c r="C15" s="246"/>
      <c r="D15" s="235"/>
      <c r="E15" s="235"/>
      <c r="F15" s="252"/>
      <c r="G15" s="235"/>
    </row>
    <row r="16" spans="1:7" ht="9.75">
      <c r="A16" s="497"/>
      <c r="B16" s="497"/>
      <c r="C16" s="246"/>
      <c r="D16" s="235"/>
      <c r="E16" s="235"/>
      <c r="F16" s="252"/>
      <c r="G16" s="235"/>
    </row>
    <row r="17" spans="1:7" ht="9.75">
      <c r="A17" s="497"/>
      <c r="B17" s="497"/>
      <c r="C17" s="246"/>
      <c r="D17" s="235"/>
      <c r="E17" s="235"/>
      <c r="F17" s="252"/>
      <c r="G17" s="235"/>
    </row>
    <row r="18" spans="1:7" ht="9.75">
      <c r="A18" s="497"/>
      <c r="B18" s="497"/>
      <c r="C18" s="246"/>
      <c r="D18" s="235"/>
      <c r="E18" s="235"/>
      <c r="F18" s="252"/>
      <c r="G18" s="235"/>
    </row>
    <row r="19" spans="1:7" ht="9.75">
      <c r="A19" s="497"/>
      <c r="B19" s="497"/>
      <c r="C19" s="246"/>
      <c r="D19" s="235"/>
      <c r="E19" s="235"/>
      <c r="F19" s="252"/>
      <c r="G19" s="235"/>
    </row>
    <row r="20" spans="1:7" ht="9.75">
      <c r="A20" s="497"/>
      <c r="B20" s="497"/>
      <c r="C20" s="246"/>
      <c r="D20" s="235"/>
      <c r="E20" s="235"/>
      <c r="F20" s="252"/>
      <c r="G20" s="235"/>
    </row>
    <row r="21" spans="1:7" ht="9.75">
      <c r="A21" s="497"/>
      <c r="B21" s="497"/>
      <c r="C21" s="246"/>
      <c r="D21" s="247"/>
      <c r="E21" s="247"/>
      <c r="F21" s="251"/>
      <c r="G21" s="247"/>
    </row>
    <row r="22" spans="1:7" ht="9.75">
      <c r="A22" s="497"/>
      <c r="B22" s="497"/>
      <c r="C22" s="246"/>
      <c r="D22" s="235"/>
      <c r="E22" s="235"/>
      <c r="F22" s="252"/>
      <c r="G22" s="235"/>
    </row>
    <row r="23" spans="1:7" ht="9.75">
      <c r="A23" s="497"/>
      <c r="B23" s="497"/>
      <c r="C23" s="246"/>
      <c r="D23" s="235"/>
      <c r="E23" s="235"/>
      <c r="F23" s="252"/>
      <c r="G23" s="235"/>
    </row>
    <row r="24" spans="1:7" ht="9.75">
      <c r="A24" s="497"/>
      <c r="B24" s="497"/>
      <c r="C24" s="246"/>
      <c r="D24" s="235"/>
      <c r="E24" s="235"/>
      <c r="F24" s="252"/>
      <c r="G24" s="235"/>
    </row>
    <row r="25" spans="1:7" ht="9.75">
      <c r="A25" s="497"/>
      <c r="B25" s="497"/>
      <c r="C25" s="246"/>
      <c r="D25" s="235"/>
      <c r="E25" s="235"/>
      <c r="F25" s="252"/>
      <c r="G25" s="235"/>
    </row>
    <row r="26" spans="1:7" ht="9.75">
      <c r="A26" s="497"/>
      <c r="B26" s="497"/>
      <c r="C26" s="246"/>
      <c r="D26" s="235"/>
      <c r="E26" s="235"/>
      <c r="F26" s="252"/>
      <c r="G26" s="235"/>
    </row>
    <row r="27" spans="1:7" ht="9.75">
      <c r="A27" s="497"/>
      <c r="B27" s="497"/>
      <c r="C27" s="246"/>
      <c r="D27" s="235"/>
      <c r="E27" s="235"/>
      <c r="F27" s="252"/>
      <c r="G27" s="235"/>
    </row>
    <row r="28" spans="1:7" ht="9.75">
      <c r="A28" s="497"/>
      <c r="B28" s="497"/>
      <c r="C28" s="246"/>
      <c r="D28" s="235"/>
      <c r="E28" s="235"/>
      <c r="F28" s="252"/>
      <c r="G28" s="235"/>
    </row>
    <row r="29" spans="1:7" ht="9.75">
      <c r="A29" s="497"/>
      <c r="B29" s="497"/>
      <c r="C29" s="246"/>
      <c r="D29" s="235"/>
      <c r="E29" s="235"/>
      <c r="F29" s="252"/>
      <c r="G29" s="235"/>
    </row>
    <row r="30" spans="1:7" ht="9.75">
      <c r="A30" s="497"/>
      <c r="B30" s="497"/>
      <c r="C30" s="246"/>
      <c r="D30" s="235"/>
      <c r="E30" s="235"/>
      <c r="F30" s="252"/>
      <c r="G30" s="235"/>
    </row>
    <row r="31" spans="1:7" ht="9.75">
      <c r="A31" s="497"/>
      <c r="B31" s="497"/>
      <c r="C31" s="246"/>
      <c r="D31" s="247"/>
      <c r="E31" s="247"/>
      <c r="F31" s="251"/>
      <c r="G31" s="247"/>
    </row>
    <row r="32" spans="1:7" ht="9.75">
      <c r="A32" s="497"/>
      <c r="B32" s="497"/>
      <c r="C32" s="246"/>
      <c r="D32" s="235"/>
      <c r="E32" s="235"/>
      <c r="F32" s="252"/>
      <c r="G32" s="235"/>
    </row>
    <row r="33" spans="1:7" ht="9.75">
      <c r="A33" s="497"/>
      <c r="B33" s="497"/>
      <c r="C33" s="246"/>
      <c r="D33" s="235"/>
      <c r="E33" s="235"/>
      <c r="F33" s="252"/>
      <c r="G33" s="235"/>
    </row>
    <row r="34" spans="1:7" ht="9.75">
      <c r="A34" s="497"/>
      <c r="B34" s="497"/>
      <c r="C34" s="246"/>
      <c r="D34" s="235"/>
      <c r="E34" s="235"/>
      <c r="F34" s="252"/>
      <c r="G34" s="235"/>
    </row>
    <row r="35" spans="1:7" ht="12.75" customHeight="1">
      <c r="A35" s="497"/>
      <c r="B35" s="497"/>
      <c r="C35" s="246"/>
      <c r="D35" s="235"/>
      <c r="E35" s="235"/>
      <c r="F35" s="252"/>
      <c r="G35" s="235"/>
    </row>
    <row r="36" spans="1:7" ht="12.75" customHeight="1">
      <c r="A36" s="497"/>
      <c r="B36" s="497"/>
      <c r="C36" s="246"/>
      <c r="D36" s="235"/>
      <c r="E36" s="235"/>
      <c r="F36" s="252"/>
      <c r="G36" s="235"/>
    </row>
    <row r="37" spans="1:7" ht="12.75" customHeight="1">
      <c r="A37" s="497"/>
      <c r="B37" s="497"/>
      <c r="C37" s="246"/>
      <c r="D37" s="235"/>
      <c r="E37" s="235"/>
      <c r="F37" s="252"/>
      <c r="G37" s="235"/>
    </row>
    <row r="38" spans="1:7" ht="12.75" customHeight="1">
      <c r="A38" s="497"/>
      <c r="B38" s="497"/>
      <c r="C38" s="246"/>
      <c r="D38" s="235"/>
      <c r="E38" s="235"/>
      <c r="F38" s="252"/>
      <c r="G38" s="235"/>
    </row>
    <row r="39" spans="1:7" ht="12.75" customHeight="1">
      <c r="A39" s="497"/>
      <c r="B39" s="497"/>
      <c r="C39" s="246"/>
      <c r="D39" s="235"/>
      <c r="E39" s="235"/>
      <c r="F39" s="252"/>
      <c r="G39" s="235"/>
    </row>
    <row r="40" spans="1:7" ht="12.75" customHeight="1">
      <c r="A40" s="497"/>
      <c r="B40" s="497"/>
      <c r="C40" s="246"/>
      <c r="D40" s="247"/>
      <c r="E40" s="247"/>
      <c r="F40" s="251"/>
      <c r="G40" s="247"/>
    </row>
    <row r="41" spans="1:7" ht="12.75" customHeight="1">
      <c r="A41" s="497"/>
      <c r="B41" s="497"/>
      <c r="C41" s="246"/>
      <c r="D41" s="247"/>
      <c r="E41" s="247"/>
      <c r="F41" s="251"/>
      <c r="G41" s="247"/>
    </row>
    <row r="42" spans="1:7" ht="9.75">
      <c r="A42" s="497"/>
      <c r="B42" s="497"/>
      <c r="C42" s="246"/>
      <c r="D42" s="235"/>
      <c r="E42" s="235"/>
      <c r="F42" s="252"/>
      <c r="G42" s="235"/>
    </row>
    <row r="43" spans="1:7" ht="9.75">
      <c r="A43" s="497"/>
      <c r="B43" s="497"/>
      <c r="C43" s="246"/>
      <c r="D43" s="235"/>
      <c r="E43" s="235"/>
      <c r="F43" s="252"/>
      <c r="G43" s="235"/>
    </row>
    <row r="44" spans="1:7" ht="9.75">
      <c r="A44" s="497"/>
      <c r="B44" s="497"/>
      <c r="C44" s="246"/>
      <c r="D44" s="235"/>
      <c r="E44" s="235"/>
      <c r="F44" s="252"/>
      <c r="G44" s="235"/>
    </row>
    <row r="45" spans="1:7" ht="9.75">
      <c r="A45" s="497"/>
      <c r="B45" s="497"/>
      <c r="C45" s="246"/>
      <c r="D45" s="235"/>
      <c r="E45" s="235"/>
      <c r="F45" s="252"/>
      <c r="G45" s="235"/>
    </row>
    <row r="46" spans="1:7" ht="9.75">
      <c r="A46" s="497"/>
      <c r="B46" s="497"/>
      <c r="C46" s="246"/>
      <c r="D46" s="235"/>
      <c r="E46" s="235"/>
      <c r="F46" s="252"/>
      <c r="G46" s="235"/>
    </row>
    <row r="47" spans="1:7" ht="9.75">
      <c r="A47" s="497"/>
      <c r="B47" s="497"/>
      <c r="C47" s="246"/>
      <c r="D47" s="235"/>
      <c r="E47" s="235"/>
      <c r="F47" s="252"/>
      <c r="G47" s="235"/>
    </row>
    <row r="48" spans="1:7" ht="9.75">
      <c r="A48" s="497"/>
      <c r="B48" s="497"/>
      <c r="C48" s="246"/>
      <c r="D48" s="235"/>
      <c r="E48" s="235"/>
      <c r="F48" s="252"/>
      <c r="G48" s="235"/>
    </row>
    <row r="49" spans="1:7" ht="9.75">
      <c r="A49" s="497"/>
      <c r="B49" s="497"/>
      <c r="C49" s="246"/>
      <c r="D49" s="247"/>
      <c r="E49" s="247"/>
      <c r="F49" s="251"/>
      <c r="G49" s="247"/>
    </row>
    <row r="50" spans="1:7" ht="9.75">
      <c r="A50" s="497"/>
      <c r="B50" s="497"/>
      <c r="C50" s="246"/>
      <c r="D50" s="235"/>
      <c r="E50" s="235"/>
      <c r="F50" s="252"/>
      <c r="G50" s="235"/>
    </row>
    <row r="51" spans="1:7" ht="9.75">
      <c r="A51" s="497"/>
      <c r="B51" s="497"/>
      <c r="C51" s="246"/>
      <c r="D51" s="235"/>
      <c r="E51" s="235"/>
      <c r="F51" s="252"/>
      <c r="G51" s="235"/>
    </row>
    <row r="52" spans="1:7" ht="9.75">
      <c r="A52" s="497"/>
      <c r="B52" s="497"/>
      <c r="C52" s="246"/>
      <c r="D52" s="235"/>
      <c r="E52" s="235"/>
      <c r="F52" s="252"/>
      <c r="G52" s="235"/>
    </row>
    <row r="53" spans="1:7" ht="9.75">
      <c r="A53" s="497"/>
      <c r="B53" s="497"/>
      <c r="C53" s="246"/>
      <c r="D53" s="235"/>
      <c r="E53" s="235"/>
      <c r="F53" s="252"/>
      <c r="G53" s="235"/>
    </row>
    <row r="54" spans="1:7" ht="12.75" customHeight="1">
      <c r="A54" s="497"/>
      <c r="B54" s="497"/>
      <c r="C54" s="246"/>
      <c r="D54" s="235"/>
      <c r="E54" s="235"/>
      <c r="F54" s="252"/>
      <c r="G54" s="235"/>
    </row>
    <row r="55" spans="1:7" ht="12.75" customHeight="1">
      <c r="A55" s="497"/>
      <c r="B55" s="497"/>
      <c r="C55" s="246"/>
      <c r="D55" s="235"/>
      <c r="E55" s="235"/>
      <c r="F55" s="252"/>
      <c r="G55" s="235"/>
    </row>
    <row r="56" spans="1:7" ht="12.75" customHeight="1">
      <c r="A56" s="497"/>
      <c r="B56" s="497"/>
      <c r="C56" s="246"/>
      <c r="D56" s="247"/>
      <c r="E56" s="247"/>
      <c r="F56" s="251"/>
      <c r="G56" s="247"/>
    </row>
    <row r="57" spans="1:7" ht="12.75" customHeight="1">
      <c r="A57" s="497"/>
      <c r="B57" s="497"/>
      <c r="C57" s="246"/>
      <c r="D57" s="235"/>
      <c r="E57" s="235"/>
      <c r="F57" s="252"/>
      <c r="G57" s="235"/>
    </row>
    <row r="58" spans="1:7" ht="12.75" customHeight="1">
      <c r="A58" s="497"/>
      <c r="B58" s="497"/>
      <c r="C58" s="246"/>
      <c r="D58" s="235"/>
      <c r="E58" s="235"/>
      <c r="F58" s="252"/>
      <c r="G58" s="235"/>
    </row>
    <row r="59" spans="1:7" ht="12.75" customHeight="1">
      <c r="A59" s="497"/>
      <c r="B59" s="497"/>
      <c r="C59" s="246"/>
      <c r="D59" s="235"/>
      <c r="E59" s="235"/>
      <c r="F59" s="252"/>
      <c r="G59" s="235"/>
    </row>
    <row r="60" spans="1:7" ht="12.75" customHeight="1">
      <c r="A60" s="497"/>
      <c r="B60" s="497"/>
      <c r="C60" s="246"/>
      <c r="D60" s="235"/>
      <c r="E60" s="235"/>
      <c r="F60" s="252"/>
      <c r="G60" s="235"/>
    </row>
    <row r="61" spans="1:7" ht="12.75" customHeight="1">
      <c r="A61" s="497"/>
      <c r="B61" s="497"/>
      <c r="C61" s="246"/>
      <c r="D61" s="235"/>
      <c r="E61" s="235"/>
      <c r="F61" s="252"/>
      <c r="G61" s="235"/>
    </row>
    <row r="62" spans="1:7" ht="12.75" customHeight="1">
      <c r="A62" s="497"/>
      <c r="B62" s="497"/>
      <c r="C62" s="246"/>
      <c r="D62" s="235"/>
      <c r="E62" s="235"/>
      <c r="F62" s="252"/>
      <c r="G62" s="235"/>
    </row>
    <row r="63" spans="1:7" ht="12.75" customHeight="1">
      <c r="A63" s="497"/>
      <c r="B63" s="497"/>
      <c r="C63" s="246"/>
      <c r="D63" s="235"/>
      <c r="E63" s="235"/>
      <c r="F63" s="252"/>
      <c r="G63" s="235"/>
    </row>
    <row r="64" spans="1:7" ht="12.75" customHeight="1">
      <c r="A64" s="497"/>
      <c r="B64" s="497"/>
      <c r="C64" s="246"/>
      <c r="D64" s="247"/>
      <c r="E64" s="247"/>
      <c r="F64" s="251"/>
      <c r="G64" s="247"/>
    </row>
    <row r="65" spans="1:7" ht="12.75" customHeight="1">
      <c r="A65" s="497"/>
      <c r="B65" s="497"/>
      <c r="C65" s="246"/>
      <c r="D65" s="235"/>
      <c r="E65" s="235"/>
      <c r="F65" s="252"/>
      <c r="G65" s="235"/>
    </row>
    <row r="66" spans="1:7" ht="12.75" customHeight="1">
      <c r="A66" s="497"/>
      <c r="B66" s="497"/>
      <c r="C66" s="246"/>
      <c r="D66" s="235"/>
      <c r="E66" s="235"/>
      <c r="F66" s="252"/>
      <c r="G66" s="235"/>
    </row>
    <row r="67" spans="1:7" ht="12.75" customHeight="1">
      <c r="A67" s="497"/>
      <c r="B67" s="497"/>
      <c r="C67" s="246"/>
      <c r="D67" s="235"/>
      <c r="E67" s="235"/>
      <c r="F67" s="252"/>
      <c r="G67" s="235"/>
    </row>
    <row r="68" spans="1:7" ht="12.75" customHeight="1">
      <c r="A68" s="497"/>
      <c r="B68" s="497"/>
      <c r="C68" s="246"/>
      <c r="D68" s="235"/>
      <c r="E68" s="235"/>
      <c r="F68" s="252"/>
      <c r="G68" s="235"/>
    </row>
    <row r="69" spans="1:7" ht="12.75" customHeight="1">
      <c r="A69" s="497"/>
      <c r="B69" s="497"/>
      <c r="C69" s="246"/>
      <c r="D69" s="235"/>
      <c r="E69" s="235"/>
      <c r="F69" s="252"/>
      <c r="G69" s="235"/>
    </row>
    <row r="70" spans="1:7" ht="12.75" customHeight="1">
      <c r="A70" s="497"/>
      <c r="B70" s="497"/>
      <c r="C70" s="246"/>
      <c r="D70" s="247"/>
      <c r="E70" s="247"/>
      <c r="F70" s="251"/>
      <c r="G70" s="247"/>
    </row>
    <row r="71" spans="1:7" ht="9.75">
      <c r="A71" s="497"/>
      <c r="B71" s="497"/>
      <c r="C71" s="246"/>
      <c r="D71" s="235"/>
      <c r="E71" s="235"/>
      <c r="F71" s="252"/>
      <c r="G71" s="235"/>
    </row>
    <row r="72" spans="1:7" ht="9.75">
      <c r="A72" s="497"/>
      <c r="B72" s="497"/>
      <c r="C72" s="246"/>
      <c r="D72" s="235"/>
      <c r="E72" s="235"/>
      <c r="F72" s="252"/>
      <c r="G72" s="235"/>
    </row>
    <row r="73" spans="1:7" ht="12.75" customHeight="1">
      <c r="A73" s="497"/>
      <c r="B73" s="497"/>
      <c r="C73" s="246"/>
      <c r="D73" s="247"/>
      <c r="E73" s="247"/>
      <c r="F73" s="251"/>
      <c r="G73" s="247"/>
    </row>
    <row r="74" spans="2:7" ht="9.75">
      <c r="B74" s="248"/>
      <c r="D74" s="175"/>
      <c r="E74" s="175"/>
      <c r="F74" s="175"/>
      <c r="G74" s="175"/>
    </row>
    <row r="75" spans="4:7" ht="9.75">
      <c r="D75" s="175"/>
      <c r="E75" s="175"/>
      <c r="F75" s="175"/>
      <c r="G75" s="175"/>
    </row>
    <row r="76" spans="4:7" ht="9.75">
      <c r="D76" s="175"/>
      <c r="E76" s="175"/>
      <c r="F76" s="175"/>
      <c r="G76" s="175"/>
    </row>
    <row r="77" spans="4:7" ht="9.75">
      <c r="D77" s="175"/>
      <c r="E77" s="175"/>
      <c r="F77" s="175"/>
      <c r="G77" s="175"/>
    </row>
    <row r="78" spans="4:7" ht="9.75">
      <c r="D78" s="175"/>
      <c r="E78" s="175"/>
      <c r="F78" s="175"/>
      <c r="G78" s="175"/>
    </row>
    <row r="79" spans="4:7" ht="9.75">
      <c r="D79" s="175"/>
      <c r="E79" s="175"/>
      <c r="F79" s="175"/>
      <c r="G79" s="175"/>
    </row>
    <row r="80" spans="4:7" ht="9.75">
      <c r="D80" s="175"/>
      <c r="E80" s="175"/>
      <c r="F80" s="175"/>
      <c r="G80" s="175"/>
    </row>
    <row r="81" spans="4:7" ht="9.75">
      <c r="D81" s="175"/>
      <c r="E81" s="175"/>
      <c r="F81" s="175"/>
      <c r="G81" s="175"/>
    </row>
    <row r="82" spans="4:7" ht="9.75">
      <c r="D82" s="175"/>
      <c r="E82" s="175"/>
      <c r="F82" s="175"/>
      <c r="G82" s="175"/>
    </row>
    <row r="83" spans="4:7" ht="9.75">
      <c r="D83" s="175"/>
      <c r="E83" s="175"/>
      <c r="F83" s="175"/>
      <c r="G83" s="175"/>
    </row>
    <row r="84" spans="4:7" ht="9.75">
      <c r="D84" s="175"/>
      <c r="E84" s="175"/>
      <c r="F84" s="175"/>
      <c r="G84" s="175"/>
    </row>
    <row r="85" spans="4:7" ht="9.75">
      <c r="D85" s="175"/>
      <c r="E85" s="175"/>
      <c r="F85" s="175"/>
      <c r="G85" s="175"/>
    </row>
    <row r="86" spans="4:7" ht="9.75">
      <c r="D86" s="175"/>
      <c r="E86" s="175"/>
      <c r="F86" s="175"/>
      <c r="G86" s="175"/>
    </row>
    <row r="87" spans="4:7" ht="9.75">
      <c r="D87" s="175"/>
      <c r="E87" s="175"/>
      <c r="F87" s="175"/>
      <c r="G87" s="175"/>
    </row>
    <row r="88" spans="4:7" ht="9.75">
      <c r="D88" s="175"/>
      <c r="E88" s="175"/>
      <c r="F88" s="175"/>
      <c r="G88" s="175"/>
    </row>
    <row r="89" spans="4:7" ht="9.75">
      <c r="D89" s="175"/>
      <c r="E89" s="175"/>
      <c r="F89" s="175"/>
      <c r="G89" s="175"/>
    </row>
    <row r="90" spans="4:7" ht="9.75">
      <c r="D90" s="175"/>
      <c r="E90" s="175"/>
      <c r="F90" s="175"/>
      <c r="G90" s="175"/>
    </row>
    <row r="91" spans="4:7" ht="9.75">
      <c r="D91" s="175"/>
      <c r="E91" s="175"/>
      <c r="F91" s="175"/>
      <c r="G91" s="175"/>
    </row>
    <row r="92" spans="4:7" ht="9.75">
      <c r="D92" s="175"/>
      <c r="E92" s="175"/>
      <c r="F92" s="175"/>
      <c r="G92" s="175"/>
    </row>
    <row r="93" spans="4:7" ht="9.75">
      <c r="D93" s="175"/>
      <c r="E93" s="175"/>
      <c r="F93" s="175"/>
      <c r="G93" s="175"/>
    </row>
    <row r="94" spans="4:7" ht="9.75">
      <c r="D94" s="175"/>
      <c r="E94" s="175"/>
      <c r="F94" s="175"/>
      <c r="G94" s="175"/>
    </row>
    <row r="95" spans="4:7" ht="9.75">
      <c r="D95" s="175"/>
      <c r="E95" s="175"/>
      <c r="F95" s="175"/>
      <c r="G95" s="175"/>
    </row>
    <row r="96" spans="4:7" ht="9.75">
      <c r="D96" s="175"/>
      <c r="E96" s="175"/>
      <c r="F96" s="175"/>
      <c r="G96" s="175"/>
    </row>
    <row r="97" spans="4:7" ht="9.75">
      <c r="D97" s="175"/>
      <c r="E97" s="175"/>
      <c r="F97" s="175"/>
      <c r="G97" s="175"/>
    </row>
    <row r="98" spans="4:7" ht="9.75">
      <c r="D98" s="175"/>
      <c r="E98" s="175"/>
      <c r="F98" s="175"/>
      <c r="G98" s="175"/>
    </row>
    <row r="99" spans="4:7" ht="9.75">
      <c r="D99" s="175"/>
      <c r="E99" s="175"/>
      <c r="F99" s="175"/>
      <c r="G99" s="175"/>
    </row>
    <row r="100" spans="4:7" ht="9.75">
      <c r="D100" s="175"/>
      <c r="E100" s="175"/>
      <c r="F100" s="175"/>
      <c r="G100" s="175"/>
    </row>
    <row r="101" spans="4:7" ht="9.75">
      <c r="D101" s="175"/>
      <c r="E101" s="175"/>
      <c r="F101" s="175"/>
      <c r="G101" s="175"/>
    </row>
    <row r="102" spans="4:7" ht="9.75">
      <c r="D102" s="175"/>
      <c r="E102" s="175"/>
      <c r="F102" s="175"/>
      <c r="G102" s="175"/>
    </row>
    <row r="103" spans="4:7" ht="9.75">
      <c r="D103" s="175"/>
      <c r="E103" s="175"/>
      <c r="F103" s="175"/>
      <c r="G103" s="175"/>
    </row>
    <row r="104" spans="4:7" ht="9.75">
      <c r="D104" s="175"/>
      <c r="E104" s="175"/>
      <c r="F104" s="175"/>
      <c r="G104" s="175"/>
    </row>
    <row r="105" spans="4:7" ht="9.75">
      <c r="D105" s="175"/>
      <c r="E105" s="175"/>
      <c r="F105" s="175"/>
      <c r="G105" s="175"/>
    </row>
    <row r="106" spans="4:7" ht="9.75">
      <c r="D106" s="175"/>
      <c r="E106" s="175"/>
      <c r="F106" s="175"/>
      <c r="G106" s="175"/>
    </row>
    <row r="107" spans="4:7" ht="9.75">
      <c r="D107" s="175"/>
      <c r="E107" s="175"/>
      <c r="F107" s="175"/>
      <c r="G107" s="175"/>
    </row>
    <row r="108" spans="4:7" ht="9.75">
      <c r="D108" s="175"/>
      <c r="E108" s="175"/>
      <c r="F108" s="175"/>
      <c r="G108" s="175"/>
    </row>
    <row r="109" spans="4:7" ht="9.75">
      <c r="D109" s="175"/>
      <c r="E109" s="175"/>
      <c r="F109" s="175"/>
      <c r="G109" s="175"/>
    </row>
    <row r="110" spans="4:7" ht="9.75">
      <c r="D110" s="175"/>
      <c r="E110" s="175"/>
      <c r="F110" s="175"/>
      <c r="G110" s="175"/>
    </row>
    <row r="111" spans="4:7" ht="9.75">
      <c r="D111" s="175"/>
      <c r="E111" s="175"/>
      <c r="F111" s="175"/>
      <c r="G111" s="175"/>
    </row>
    <row r="112" spans="4:7" ht="9.75">
      <c r="D112" s="175"/>
      <c r="E112" s="175"/>
      <c r="F112" s="175"/>
      <c r="G112" s="175"/>
    </row>
    <row r="113" spans="4:7" ht="9.75">
      <c r="D113" s="175"/>
      <c r="E113" s="175"/>
      <c r="F113" s="175"/>
      <c r="G113" s="175"/>
    </row>
    <row r="114" spans="4:7" ht="9.75">
      <c r="D114" s="175"/>
      <c r="E114" s="175"/>
      <c r="F114" s="175"/>
      <c r="G114" s="175"/>
    </row>
    <row r="115" spans="4:7" ht="9.75">
      <c r="D115" s="175"/>
      <c r="E115" s="175"/>
      <c r="F115" s="175"/>
      <c r="G115" s="175"/>
    </row>
    <row r="116" spans="4:7" ht="9.75">
      <c r="D116" s="175"/>
      <c r="E116" s="175"/>
      <c r="F116" s="175"/>
      <c r="G116" s="175"/>
    </row>
    <row r="117" spans="4:7" ht="9.75">
      <c r="D117" s="175"/>
      <c r="E117" s="175"/>
      <c r="F117" s="175"/>
      <c r="G117" s="175"/>
    </row>
    <row r="118" spans="4:7" ht="9.75">
      <c r="D118" s="175"/>
      <c r="E118" s="175"/>
      <c r="F118" s="175"/>
      <c r="G118" s="175"/>
    </row>
    <row r="119" spans="4:7" ht="9.75">
      <c r="D119" s="175"/>
      <c r="E119" s="175"/>
      <c r="F119" s="175"/>
      <c r="G119" s="175"/>
    </row>
    <row r="120" spans="4:7" ht="9.75">
      <c r="D120" s="175"/>
      <c r="E120" s="175"/>
      <c r="F120" s="175"/>
      <c r="G120" s="175"/>
    </row>
    <row r="121" spans="4:7" ht="9.75">
      <c r="D121" s="175"/>
      <c r="E121" s="175"/>
      <c r="F121" s="175"/>
      <c r="G121" s="175"/>
    </row>
    <row r="122" spans="4:7" ht="9.75">
      <c r="D122" s="175"/>
      <c r="E122" s="175"/>
      <c r="F122" s="175"/>
      <c r="G122" s="175"/>
    </row>
    <row r="123" spans="4:7" ht="9.75">
      <c r="D123" s="175"/>
      <c r="E123" s="175"/>
      <c r="F123" s="175"/>
      <c r="G123" s="175"/>
    </row>
    <row r="124" spans="4:7" ht="9.75">
      <c r="D124" s="175"/>
      <c r="E124" s="175"/>
      <c r="F124" s="175"/>
      <c r="G124" s="175"/>
    </row>
    <row r="125" spans="4:7" ht="9.75">
      <c r="D125" s="175"/>
      <c r="E125" s="175"/>
      <c r="F125" s="175"/>
      <c r="G125" s="175"/>
    </row>
    <row r="126" spans="4:7" ht="9.75">
      <c r="D126" s="175"/>
      <c r="E126" s="175"/>
      <c r="F126" s="175"/>
      <c r="G126" s="175"/>
    </row>
    <row r="127" spans="4:7" ht="9.75">
      <c r="D127" s="175"/>
      <c r="E127" s="175"/>
      <c r="F127" s="175"/>
      <c r="G127" s="175"/>
    </row>
    <row r="128" spans="4:7" ht="9.75">
      <c r="D128" s="175"/>
      <c r="E128" s="175"/>
      <c r="F128" s="175"/>
      <c r="G128" s="175"/>
    </row>
    <row r="129" spans="4:7" ht="9.75">
      <c r="D129" s="175"/>
      <c r="E129" s="175"/>
      <c r="F129" s="175"/>
      <c r="G129" s="175"/>
    </row>
    <row r="130" spans="4:7" ht="9.75">
      <c r="D130" s="175"/>
      <c r="E130" s="175"/>
      <c r="F130" s="175"/>
      <c r="G130" s="175"/>
    </row>
    <row r="131" spans="4:7" ht="9.75">
      <c r="D131" s="175"/>
      <c r="E131" s="175"/>
      <c r="F131" s="175"/>
      <c r="G131" s="175"/>
    </row>
    <row r="132" spans="4:7" ht="9.75">
      <c r="D132" s="175"/>
      <c r="E132" s="175"/>
      <c r="F132" s="175"/>
      <c r="G132" s="175"/>
    </row>
    <row r="133" spans="4:7" ht="9.75">
      <c r="D133" s="175"/>
      <c r="E133" s="175"/>
      <c r="F133" s="175"/>
      <c r="G133" s="175"/>
    </row>
    <row r="134" spans="4:7" ht="9.75">
      <c r="D134" s="175"/>
      <c r="E134" s="175"/>
      <c r="F134" s="175"/>
      <c r="G134" s="175"/>
    </row>
    <row r="135" spans="4:7" ht="9.75">
      <c r="D135" s="175"/>
      <c r="E135" s="175"/>
      <c r="F135" s="175"/>
      <c r="G135" s="175"/>
    </row>
    <row r="136" spans="4:7" ht="9.75">
      <c r="D136" s="175"/>
      <c r="E136" s="175"/>
      <c r="F136" s="175"/>
      <c r="G136" s="175"/>
    </row>
    <row r="137" spans="4:7" ht="9.75">
      <c r="D137" s="175"/>
      <c r="E137" s="175"/>
      <c r="F137" s="175"/>
      <c r="G137" s="175"/>
    </row>
    <row r="138" spans="4:7" ht="9.75">
      <c r="D138" s="175"/>
      <c r="E138" s="175"/>
      <c r="F138" s="175"/>
      <c r="G138" s="175"/>
    </row>
    <row r="139" spans="4:7" ht="9.75">
      <c r="D139" s="175"/>
      <c r="E139" s="175"/>
      <c r="F139" s="175"/>
      <c r="G139" s="175"/>
    </row>
    <row r="140" spans="4:7" ht="9.75">
      <c r="D140" s="175"/>
      <c r="E140" s="175"/>
      <c r="F140" s="175"/>
      <c r="G140" s="175"/>
    </row>
    <row r="141" spans="4:7" ht="9.75">
      <c r="D141" s="175"/>
      <c r="E141" s="175"/>
      <c r="F141" s="175"/>
      <c r="G141" s="175"/>
    </row>
    <row r="142" spans="4:7" ht="9.75">
      <c r="D142" s="175"/>
      <c r="E142" s="175"/>
      <c r="F142" s="175"/>
      <c r="G142" s="175"/>
    </row>
    <row r="143" spans="4:7" ht="9.75">
      <c r="D143" s="175"/>
      <c r="E143" s="175"/>
      <c r="F143" s="175"/>
      <c r="G143" s="175"/>
    </row>
    <row r="144" spans="4:7" ht="9.75">
      <c r="D144" s="175"/>
      <c r="E144" s="175"/>
      <c r="F144" s="175"/>
      <c r="G144" s="175"/>
    </row>
    <row r="145" spans="4:7" ht="9.75">
      <c r="D145" s="175"/>
      <c r="E145" s="175"/>
      <c r="F145" s="175"/>
      <c r="G145" s="175"/>
    </row>
    <row r="146" spans="4:7" ht="9.75">
      <c r="D146" s="175"/>
      <c r="E146" s="175"/>
      <c r="F146" s="175"/>
      <c r="G146" s="175"/>
    </row>
    <row r="147" spans="4:7" ht="9.75">
      <c r="D147" s="175"/>
      <c r="E147" s="175"/>
      <c r="F147" s="175"/>
      <c r="G147" s="175"/>
    </row>
    <row r="148" spans="4:7" ht="9.75">
      <c r="D148" s="175"/>
      <c r="E148" s="175"/>
      <c r="F148" s="175"/>
      <c r="G148" s="175"/>
    </row>
    <row r="149" spans="4:7" ht="9.75">
      <c r="D149" s="175"/>
      <c r="E149" s="175"/>
      <c r="F149" s="175"/>
      <c r="G149" s="175"/>
    </row>
    <row r="150" spans="4:7" ht="9.75">
      <c r="D150" s="175"/>
      <c r="E150" s="175"/>
      <c r="F150" s="175"/>
      <c r="G150" s="175"/>
    </row>
    <row r="151" spans="4:7" ht="9.75">
      <c r="D151" s="175"/>
      <c r="E151" s="175"/>
      <c r="F151" s="175"/>
      <c r="G151" s="175"/>
    </row>
    <row r="152" spans="4:7" ht="9.75">
      <c r="D152" s="175"/>
      <c r="E152" s="175"/>
      <c r="F152" s="175"/>
      <c r="G152" s="175"/>
    </row>
    <row r="153" spans="4:7" ht="9.75">
      <c r="D153" s="175"/>
      <c r="E153" s="175"/>
      <c r="F153" s="175"/>
      <c r="G153" s="175"/>
    </row>
    <row r="154" spans="4:7" ht="9.75">
      <c r="D154" s="175"/>
      <c r="E154" s="175"/>
      <c r="F154" s="175"/>
      <c r="G154" s="175"/>
    </row>
    <row r="155" spans="4:7" ht="9.75">
      <c r="D155" s="175"/>
      <c r="E155" s="175"/>
      <c r="F155" s="175"/>
      <c r="G155" s="175"/>
    </row>
    <row r="156" spans="4:7" ht="9.75">
      <c r="D156" s="175"/>
      <c r="E156" s="175"/>
      <c r="F156" s="175"/>
      <c r="G156" s="175"/>
    </row>
    <row r="157" spans="4:7" ht="9.75">
      <c r="D157" s="175"/>
      <c r="E157" s="175"/>
      <c r="F157" s="175"/>
      <c r="G157" s="175"/>
    </row>
    <row r="158" spans="4:7" ht="9.75">
      <c r="D158" s="175"/>
      <c r="E158" s="175"/>
      <c r="F158" s="175"/>
      <c r="G158" s="175"/>
    </row>
    <row r="159" spans="4:7" ht="9.75">
      <c r="D159" s="175"/>
      <c r="E159" s="175"/>
      <c r="F159" s="175"/>
      <c r="G159" s="175"/>
    </row>
    <row r="160" spans="4:7" ht="9.75">
      <c r="D160" s="175"/>
      <c r="E160" s="175"/>
      <c r="F160" s="175"/>
      <c r="G160" s="175"/>
    </row>
    <row r="161" spans="4:7" ht="9.75">
      <c r="D161" s="175"/>
      <c r="E161" s="175"/>
      <c r="F161" s="175"/>
      <c r="G161" s="175"/>
    </row>
    <row r="162" spans="4:7" ht="9.75">
      <c r="D162" s="175"/>
      <c r="E162" s="175"/>
      <c r="F162" s="175"/>
      <c r="G162" s="175"/>
    </row>
    <row r="163" spans="4:7" ht="9.75">
      <c r="D163" s="175"/>
      <c r="E163" s="175"/>
      <c r="F163" s="175"/>
      <c r="G163" s="175"/>
    </row>
    <row r="164" spans="4:7" ht="9.75">
      <c r="D164" s="175"/>
      <c r="E164" s="175"/>
      <c r="F164" s="175"/>
      <c r="G164" s="175"/>
    </row>
    <row r="165" spans="4:7" ht="9.75">
      <c r="D165" s="175"/>
      <c r="E165" s="175"/>
      <c r="F165" s="175"/>
      <c r="G165" s="175"/>
    </row>
    <row r="166" spans="4:7" ht="9.75">
      <c r="D166" s="175"/>
      <c r="E166" s="175"/>
      <c r="F166" s="175"/>
      <c r="G166" s="175"/>
    </row>
    <row r="167" spans="4:7" ht="9.75">
      <c r="D167" s="175"/>
      <c r="E167" s="175"/>
      <c r="F167" s="175"/>
      <c r="G167" s="175"/>
    </row>
    <row r="168" spans="4:7" ht="9.75">
      <c r="D168" s="175"/>
      <c r="E168" s="175"/>
      <c r="F168" s="175"/>
      <c r="G168" s="175"/>
    </row>
    <row r="169" spans="4:7" ht="9.75">
      <c r="D169" s="175"/>
      <c r="E169" s="175"/>
      <c r="F169" s="175"/>
      <c r="G169" s="175"/>
    </row>
    <row r="170" spans="4:7" ht="9.75">
      <c r="D170" s="175"/>
      <c r="E170" s="175"/>
      <c r="F170" s="175"/>
      <c r="G170" s="175"/>
    </row>
    <row r="171" spans="4:7" ht="9.75">
      <c r="D171" s="175"/>
      <c r="E171" s="175"/>
      <c r="F171" s="175"/>
      <c r="G171" s="175"/>
    </row>
    <row r="172" spans="4:7" ht="9.75">
      <c r="D172" s="175"/>
      <c r="E172" s="175"/>
      <c r="F172" s="175"/>
      <c r="G172" s="175"/>
    </row>
    <row r="173" spans="4:7" ht="9.75">
      <c r="D173" s="175"/>
      <c r="E173" s="175"/>
      <c r="F173" s="175"/>
      <c r="G173" s="175"/>
    </row>
    <row r="174" spans="4:7" ht="9.75">
      <c r="D174" s="175"/>
      <c r="E174" s="175"/>
      <c r="F174" s="175"/>
      <c r="G174" s="175"/>
    </row>
    <row r="175" spans="4:7" ht="9.75">
      <c r="D175" s="175"/>
      <c r="E175" s="175"/>
      <c r="F175" s="175"/>
      <c r="G175" s="175"/>
    </row>
    <row r="176" spans="4:7" ht="9.75">
      <c r="D176" s="175"/>
      <c r="E176" s="175"/>
      <c r="F176" s="175"/>
      <c r="G176" s="175"/>
    </row>
    <row r="177" spans="4:7" ht="9.75">
      <c r="D177" s="175"/>
      <c r="E177" s="175"/>
      <c r="F177" s="175"/>
      <c r="G177" s="175"/>
    </row>
    <row r="178" spans="4:7" ht="9.75">
      <c r="D178" s="175"/>
      <c r="E178" s="175"/>
      <c r="F178" s="175"/>
      <c r="G178" s="175"/>
    </row>
    <row r="179" spans="4:7" ht="9.75">
      <c r="D179" s="175"/>
      <c r="E179" s="175"/>
      <c r="F179" s="175"/>
      <c r="G179" s="175"/>
    </row>
    <row r="180" spans="4:7" ht="9.75">
      <c r="D180" s="175"/>
      <c r="E180" s="175"/>
      <c r="F180" s="175"/>
      <c r="G180" s="175"/>
    </row>
    <row r="181" spans="4:7" ht="9.75">
      <c r="D181" s="175"/>
      <c r="E181" s="175"/>
      <c r="F181" s="175"/>
      <c r="G181" s="175"/>
    </row>
    <row r="182" spans="4:7" ht="9.75">
      <c r="D182" s="175"/>
      <c r="E182" s="175"/>
      <c r="F182" s="175"/>
      <c r="G182" s="175"/>
    </row>
    <row r="183" spans="4:7" ht="9.75">
      <c r="D183" s="175"/>
      <c r="E183" s="175"/>
      <c r="F183" s="175"/>
      <c r="G183" s="175"/>
    </row>
    <row r="184" spans="4:7" ht="9.75">
      <c r="D184" s="175"/>
      <c r="E184" s="175"/>
      <c r="F184" s="175"/>
      <c r="G184" s="175"/>
    </row>
    <row r="185" spans="4:7" ht="9.75">
      <c r="D185" s="175"/>
      <c r="E185" s="175"/>
      <c r="F185" s="175"/>
      <c r="G185" s="175"/>
    </row>
    <row r="186" spans="4:7" ht="9.75">
      <c r="D186" s="175"/>
      <c r="E186" s="175"/>
      <c r="F186" s="175"/>
      <c r="G186" s="175"/>
    </row>
    <row r="187" spans="4:7" ht="9.75">
      <c r="D187" s="175"/>
      <c r="E187" s="175"/>
      <c r="F187" s="175"/>
      <c r="G187" s="175"/>
    </row>
    <row r="188" spans="4:7" ht="9.75">
      <c r="D188" s="175"/>
      <c r="E188" s="175"/>
      <c r="F188" s="175"/>
      <c r="G188" s="175"/>
    </row>
    <row r="189" spans="4:7" ht="9.75">
      <c r="D189" s="175"/>
      <c r="E189" s="175"/>
      <c r="F189" s="175"/>
      <c r="G189" s="175"/>
    </row>
    <row r="190" spans="4:7" ht="9.75">
      <c r="D190" s="175"/>
      <c r="E190" s="175"/>
      <c r="F190" s="175"/>
      <c r="G190" s="175"/>
    </row>
    <row r="191" spans="4:7" ht="9.75">
      <c r="D191" s="175"/>
      <c r="E191" s="175"/>
      <c r="F191" s="175"/>
      <c r="G191" s="175"/>
    </row>
    <row r="192" spans="4:7" ht="9.75">
      <c r="D192" s="175"/>
      <c r="E192" s="175"/>
      <c r="F192" s="175"/>
      <c r="G192" s="175"/>
    </row>
    <row r="193" spans="4:7" ht="9.75">
      <c r="D193" s="175"/>
      <c r="E193" s="175"/>
      <c r="F193" s="175"/>
      <c r="G193" s="175"/>
    </row>
    <row r="194" spans="4:7" ht="9.75">
      <c r="D194" s="175"/>
      <c r="E194" s="175"/>
      <c r="F194" s="175"/>
      <c r="G194" s="175"/>
    </row>
    <row r="195" spans="4:7" ht="9.75">
      <c r="D195" s="175"/>
      <c r="E195" s="175"/>
      <c r="F195" s="175"/>
      <c r="G195" s="175"/>
    </row>
    <row r="196" spans="4:7" ht="9.75">
      <c r="D196" s="175"/>
      <c r="E196" s="175"/>
      <c r="F196" s="175"/>
      <c r="G196" s="175"/>
    </row>
    <row r="197" spans="4:7" ht="9.75">
      <c r="D197" s="175"/>
      <c r="E197" s="175"/>
      <c r="F197" s="175"/>
      <c r="G197" s="175"/>
    </row>
    <row r="198" spans="4:7" ht="9.75">
      <c r="D198" s="175"/>
      <c r="E198" s="175"/>
      <c r="F198" s="175"/>
      <c r="G198" s="175"/>
    </row>
    <row r="199" spans="4:7" ht="9.75">
      <c r="D199" s="175"/>
      <c r="E199" s="175"/>
      <c r="F199" s="175"/>
      <c r="G199" s="175"/>
    </row>
    <row r="200" spans="4:7" ht="9.75">
      <c r="D200" s="175"/>
      <c r="E200" s="175"/>
      <c r="F200" s="175"/>
      <c r="G200" s="175"/>
    </row>
    <row r="201" spans="4:7" ht="9.75">
      <c r="D201" s="175"/>
      <c r="E201" s="175"/>
      <c r="F201" s="175"/>
      <c r="G201" s="175"/>
    </row>
  </sheetData>
  <sheetProtection password="9F76" sheet="1" formatCells="0" formatColumns="0" formatRows="0" insertColumns="0" insertRows="0"/>
  <mergeCells count="79">
    <mergeCell ref="A69:B69"/>
    <mergeCell ref="A70:B70"/>
    <mergeCell ref="A71:B71"/>
    <mergeCell ref="A72:B72"/>
    <mergeCell ref="A73:B73"/>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5:B5"/>
    <mergeCell ref="C5:G5"/>
    <mergeCell ref="A7:B8"/>
    <mergeCell ref="C7:C8"/>
    <mergeCell ref="D7:D8"/>
    <mergeCell ref="E7:E8"/>
    <mergeCell ref="G7:G8"/>
    <mergeCell ref="A1:G1"/>
    <mergeCell ref="A2:B2"/>
    <mergeCell ref="C2:G2"/>
    <mergeCell ref="A3:B3"/>
    <mergeCell ref="C3:G3"/>
    <mergeCell ref="A4:B4"/>
    <mergeCell ref="C4:G4"/>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stpmi</cp:lastModifiedBy>
  <dcterms:modified xsi:type="dcterms:W3CDTF">2020-06-03T12:02:28Z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